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codeName="ThisWorkbook"/>
  <mc:AlternateContent xmlns:mc="http://schemas.openxmlformats.org/markup-compatibility/2006">
    <mc:Choice Requires="x15">
      <x15ac:absPath xmlns:x15ac="http://schemas.microsoft.com/office/spreadsheetml/2010/11/ac" url="/Users/AlanMackenzie/Documents/Aircraft Africa/"/>
    </mc:Choice>
  </mc:AlternateContent>
  <bookViews>
    <workbookView xWindow="44580" yWindow="1420" windowWidth="27540" windowHeight="21940"/>
  </bookViews>
  <sheets>
    <sheet name="ALTO 75 + 100% KIT" sheetId="4" r:id="rId1"/>
    <sheet name="Sheet1" sheetId="5" r:id="rId2"/>
    <sheet name="Compatibility Report" sheetId="6"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H111" i="4" l="1"/>
  <c r="H22" i="4"/>
  <c r="G31" i="4"/>
  <c r="H109" i="4"/>
  <c r="H45" i="4"/>
  <c r="G39" i="4"/>
  <c r="G38" i="4"/>
  <c r="H83" i="4"/>
  <c r="H38" i="4"/>
  <c r="H39" i="4"/>
  <c r="H40" i="4"/>
  <c r="H41" i="4"/>
  <c r="H42" i="4"/>
  <c r="H43" i="4"/>
  <c r="H44"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4" i="4"/>
  <c r="H85" i="4"/>
  <c r="H86" i="4"/>
  <c r="H87" i="4"/>
  <c r="H88" i="4"/>
  <c r="H89" i="4"/>
  <c r="H90" i="4"/>
  <c r="H91" i="4"/>
  <c r="H92" i="4"/>
  <c r="H93" i="4"/>
  <c r="H94" i="4"/>
  <c r="H95" i="4"/>
  <c r="H96" i="4"/>
  <c r="H25" i="4"/>
  <c r="H30" i="4"/>
  <c r="H31" i="4"/>
  <c r="H32" i="4"/>
  <c r="G109" i="4"/>
  <c r="G102" i="4"/>
  <c r="G101" i="4"/>
  <c r="G96" i="4"/>
  <c r="G95" i="4"/>
  <c r="G94" i="4"/>
  <c r="G93" i="4"/>
  <c r="G92" i="4"/>
  <c r="G91" i="4"/>
  <c r="G90" i="4"/>
  <c r="G89" i="4"/>
  <c r="G88" i="4"/>
  <c r="G87" i="4"/>
  <c r="G86" i="4"/>
  <c r="G85" i="4"/>
  <c r="G84"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H16" i="4"/>
  <c r="H36" i="4"/>
  <c r="H35" i="4"/>
  <c r="H97" i="4"/>
  <c r="H98" i="4"/>
</calcChain>
</file>

<file path=xl/sharedStrings.xml><?xml version="1.0" encoding="utf-8"?>
<sst xmlns="http://schemas.openxmlformats.org/spreadsheetml/2006/main" count="236" uniqueCount="147">
  <si>
    <t>weight</t>
  </si>
  <si>
    <t>Date:_______________</t>
  </si>
  <si>
    <t>1.SELLER</t>
  </si>
  <si>
    <t>2. PURCHASER</t>
  </si>
  <si>
    <t>Name:</t>
  </si>
  <si>
    <t>Address:</t>
  </si>
  <si>
    <t>City:</t>
  </si>
  <si>
    <t>Zip:</t>
  </si>
  <si>
    <t>State:</t>
  </si>
  <si>
    <t>Tel:</t>
  </si>
  <si>
    <t>Email:</t>
  </si>
  <si>
    <t>www</t>
  </si>
  <si>
    <t>(gram)</t>
  </si>
  <si>
    <t>ALTO 75% KIT</t>
  </si>
  <si>
    <t>STANDARD ITEMS INCLUDED IN PRICE OF 75% KIT</t>
  </si>
  <si>
    <t>NOT INCLUDED IN ALTO 75% KIT</t>
  </si>
  <si>
    <t>engine, engine mount kit, engine mount, heating kit, seat belts, instrument and avionics packages, paint of the airplane, upholstery, wiring kit, ventilation kit</t>
  </si>
  <si>
    <t>Engine</t>
  </si>
  <si>
    <t>Rotax 912ULS 100HP</t>
  </si>
  <si>
    <t>call for price quotation</t>
  </si>
  <si>
    <t>Rotax 912UL 80HP</t>
  </si>
  <si>
    <t>Upholstery</t>
  </si>
  <si>
    <t>GPS Options</t>
  </si>
  <si>
    <t>Delivery Address</t>
  </si>
  <si>
    <t>Options</t>
  </si>
  <si>
    <t>richardstubbs@mweb.co.za</t>
  </si>
  <si>
    <t xml:space="preserve"> </t>
  </si>
  <si>
    <t>AAA cc t/a Sabre Aircraft</t>
  </si>
  <si>
    <t>P O Box 469 Witkoppen</t>
  </si>
  <si>
    <t>Johannesburg</t>
  </si>
  <si>
    <t>Gauteng RSA</t>
  </si>
  <si>
    <t>www.aircraftafrica.co.za</t>
  </si>
  <si>
    <t>Price in EUR</t>
  </si>
  <si>
    <t>ZAR</t>
  </si>
  <si>
    <t>Total</t>
  </si>
  <si>
    <t>Other Options</t>
  </si>
  <si>
    <t xml:space="preserve">electric fuel pump kit </t>
  </si>
  <si>
    <t xml:space="preserve">interior cockpit painting; RAL code: </t>
  </si>
  <si>
    <t>cabin heating kit + control cable</t>
  </si>
  <si>
    <t>Rotax 912 series water radiator</t>
  </si>
  <si>
    <t>centre panel mounted throttle + choke control cables</t>
  </si>
  <si>
    <t>foot step L + R</t>
  </si>
  <si>
    <t>aluminum side panels, not upholstered - L + R</t>
  </si>
  <si>
    <t>Kaspar fuel valve L+ R + OFF with the start function</t>
  </si>
  <si>
    <t xml:space="preserve">12V power plug - uninstalled </t>
  </si>
  <si>
    <t>headset holders</t>
  </si>
  <si>
    <t>waterproof cloth canopy cover</t>
  </si>
  <si>
    <t>Packing Charges</t>
  </si>
  <si>
    <t>Shipping Charges</t>
  </si>
  <si>
    <t>blank unpainted aluminium instrument panel</t>
  </si>
  <si>
    <t>aircraft tow bar</t>
  </si>
  <si>
    <t xml:space="preserve">factory prepaired painted/vinyl covered aluminium panel according to customer layout </t>
  </si>
  <si>
    <t xml:space="preserve">exterior single colour painting - RAL code: </t>
  </si>
  <si>
    <t>+27 83 655 0355</t>
  </si>
  <si>
    <t xml:space="preserve">customer specific propeller option  </t>
  </si>
  <si>
    <t xml:space="preserve">Ref: </t>
  </si>
  <si>
    <t>Purchase Agreement/Order No:_________________________</t>
  </si>
  <si>
    <t>Constant speed prop Woodcomp SR3000/2W</t>
  </si>
  <si>
    <t>wheel spats installed &amp; painted RAL code:</t>
  </si>
  <si>
    <t>Rotax 912 series water thermostat</t>
  </si>
  <si>
    <t>Rotax 912 series engine oil thermostat</t>
  </si>
  <si>
    <t xml:space="preserve">LED landing light - wing mounted </t>
  </si>
  <si>
    <t>glider tow systém</t>
  </si>
  <si>
    <t>standard ALTO fitted carpet set</t>
  </si>
  <si>
    <t xml:space="preserve">Container packing &amp; customs clearing documentation </t>
  </si>
  <si>
    <t xml:space="preserve">ALTO 100% factory prepared 600kg LSA kit </t>
  </si>
  <si>
    <t>Rotax airbox kit + control cable</t>
  </si>
  <si>
    <t xml:space="preserve">Rotax 912 series oil cooler </t>
  </si>
  <si>
    <t xml:space="preserve">attachment brackets for oil cooler, water radiator + oil reservoir </t>
  </si>
  <si>
    <t>customer specific graphic adhesive foil design</t>
  </si>
  <si>
    <t xml:space="preserve">unpainted wheel spats fitted </t>
  </si>
  <si>
    <t>ignition key switch - on, off, magnetos L + R as separate switches</t>
  </si>
  <si>
    <t>Complete fitted exhaust/muffler assembly factory prepared with welded flanges - all parts ready for easy installation on Rotax 912 series engines</t>
  </si>
  <si>
    <t xml:space="preserve">baggage net cover </t>
  </si>
  <si>
    <t>Fully assembled airframe including undercarriage, canopy, control kit, hydraulic brakes, engine cowls, winglets, empennage fiberglass tips. Documents supplied: packing list.</t>
  </si>
  <si>
    <t>ALTO TG 100% KIT</t>
  </si>
  <si>
    <t>safety belt set in either black or red</t>
  </si>
  <si>
    <t>anolog engine and flying instrument package</t>
  </si>
  <si>
    <t xml:space="preserve">2 x welded Rotax thread type EGT exhaust probes </t>
  </si>
  <si>
    <t>factory preparation for auto-pilot systems</t>
  </si>
  <si>
    <t xml:space="preserve">customer specific exterior colour design painting including canopy sun shield  - if requested </t>
  </si>
  <si>
    <t>engine mount for Rotax series engines + hardware</t>
  </si>
  <si>
    <t xml:space="preserve">foam seat cushions - L+ R (fabric upholstered) </t>
  </si>
  <si>
    <r>
      <t xml:space="preserve">Fully assembled wings with option of integral wing tanks if required, fully assembled ailerons and flaps, fully assembled bottom part of the airframe, the rest of skins are pre-cut for finishing of the airplane. Control kit, undercarriage kit including wheels, hydraulic brakes, canopy, engine cowl included. </t>
    </r>
    <r>
      <rPr>
        <b/>
        <u/>
        <sz val="12"/>
        <color indexed="18"/>
        <rFont val="Arial Narrow"/>
      </rPr>
      <t>Documents supplied: full set of drawings,construction manual, packing list.</t>
    </r>
  </si>
  <si>
    <t>Sub-Total</t>
  </si>
  <si>
    <t>Code</t>
  </si>
  <si>
    <t>Total ZAR</t>
  </si>
  <si>
    <t>Price Fluctuation</t>
  </si>
  <si>
    <t>Validity</t>
  </si>
  <si>
    <t>Other Charges</t>
  </si>
  <si>
    <t xml:space="preserve">All </t>
  </si>
  <si>
    <t>Enter the cost in EUR below</t>
  </si>
  <si>
    <t>Note No.</t>
  </si>
  <si>
    <t>Ref</t>
  </si>
  <si>
    <t>Specify</t>
  </si>
  <si>
    <t>OPTIONAL EQUIPMENT</t>
  </si>
  <si>
    <t>Grand Total</t>
  </si>
  <si>
    <t>Number Ordered</t>
  </si>
  <si>
    <t>ALTO TG + ROTAX 912UL 80HP ENGINE</t>
  </si>
  <si>
    <t>ALTO TG + ROTAX 912ULS 100 HP ENGINE</t>
  </si>
  <si>
    <t>ALTO TG RTF</t>
  </si>
  <si>
    <t>ALTO 100% LSA KIT OPTION</t>
  </si>
  <si>
    <t>ALTO 100% LSA KIT</t>
  </si>
  <si>
    <t>ALTO TG LSA 'READY TO FLY'</t>
  </si>
  <si>
    <t xml:space="preserve">ALTO TG LSA INCLUDING SELECTED ROTAX ENGINE </t>
  </si>
  <si>
    <t>Buying Exchange Rate</t>
  </si>
  <si>
    <t>Compatibility Report for ALTO PRICE LIST.xlsx</t>
  </si>
  <si>
    <t>Run on 25/06/2014 16:46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</si>
  <si>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</si>
  <si>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</si>
  <si>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</si>
  <si>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</si>
  <si>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This file originally contained features which were not recognized by this version of Excel. These features are not preserved when saving an OpenXML file to the XLSB file format, or vice versa.</t>
  </si>
  <si>
    <t>Excel 2007</t>
  </si>
  <si>
    <t>balistic parachute systém: Galaxy</t>
  </si>
  <si>
    <t xml:space="preserve">LED landing light - cowl mounted </t>
  </si>
  <si>
    <t xml:space="preserve">electric flaps and trim </t>
  </si>
  <si>
    <t xml:space="preserve">12V battery &amp; support bracket </t>
  </si>
  <si>
    <t xml:space="preserve">Overflow bottle  </t>
  </si>
  <si>
    <t xml:space="preserve">ALTO TG LSA KIT AND READY TO FLY OPTIONAL EQUIPMENT LIST                                    (Highlighted items are illustrative of what is included with standard 'ready to fly' models)  </t>
  </si>
  <si>
    <t>Rotax 912ul  80hp engine (to be confirmed)</t>
  </si>
  <si>
    <t>AAA cc t/a Sabre Aircraft 'ALTO' Price Calculator/Order Form</t>
  </si>
  <si>
    <t xml:space="preserve">                                                                                                                                  </t>
  </si>
  <si>
    <t xml:space="preserve">Rotax 912uls 100hp engine </t>
  </si>
  <si>
    <t>Number Order</t>
  </si>
  <si>
    <t>tinted bronz plexi canopy upgrade</t>
  </si>
  <si>
    <t xml:space="preserve">foam seat cushions - L+ R (leather &amp; textile upholstered) </t>
  </si>
  <si>
    <t>canopy sliding ventilation windows</t>
  </si>
  <si>
    <t xml:space="preserve">Kunzelman or Aveo wing-tip strobes + LED position lights </t>
  </si>
  <si>
    <t>Upgrade to ALT in feet/millibar</t>
  </si>
  <si>
    <t xml:space="preserve">Factory prepared VHF antenna/hardware &amp; circuit breaker </t>
  </si>
  <si>
    <t xml:space="preserve">Confirmed Shipping Date </t>
  </si>
  <si>
    <t xml:space="preserve">All prices are EUR Based &amp; subject to change without notice. Listed prices are subject to the confirmed buying rate of exchange on date of funds transfer. </t>
  </si>
  <si>
    <t xml:space="preserve">Valid from quotation date for a period of 30 days  </t>
  </si>
  <si>
    <t>Trig TT21 60mm Mode C Transponder factory installed</t>
  </si>
  <si>
    <t>MGL V6 60 mm panel mount VHF radio transceiver (locally sourced &amp; fitted)</t>
  </si>
  <si>
    <t xml:space="preserve">60mm voltmeter/fuel pressure &amp; hobbs meter gauges </t>
  </si>
  <si>
    <t>Panel mount GPS Airgizmo holder for Garmin Aera 660</t>
  </si>
  <si>
    <t>Customs VAT inclusive EXW insured shipping estimate delivered (TBC)</t>
  </si>
  <si>
    <t>Sub Total</t>
  </si>
  <si>
    <t>TOTAL ALL OPTIONS EXC SHIPPING</t>
  </si>
  <si>
    <t xml:space="preserve">standard 3 blade ground adjustable propeller with S/S leading edge protection </t>
  </si>
  <si>
    <t>panel mounted cockpit ventilation kit - pre-installed</t>
  </si>
  <si>
    <t xml:space="preserve">painted matched spinner - RAL code: </t>
  </si>
  <si>
    <t xml:space="preserve">Analog engine instuments: RPM, CHT, OT, OP, Flying instruments: ASI, ALT,VSI, slip, compass, L+ R fuel level,wheels with hydraulic brakes, central brake with parking, integral 2 x 55 litre lockable wingtanks, single-coloured design, 3 blade composite ground adjustable propeller with S/S leading edge protection &amp; spinner, electric flaps &amp; trim control, safety belts, 12V battery, textile upholstered seats &amp; dual control sticks. Price includes cabin heating, fuel selector valve, painted canopy sunshield disc, panel ventilation, fuel drain valves &amp; top cowl oil level inspection hatch.  </t>
  </si>
  <si>
    <t>Engine, engine mount and hardware, heating kit, seat belts, instrument and avionics packages, paint, upholstery, wiring &amp; aircraft ventilation are not included in ALTO kits</t>
  </si>
  <si>
    <t>52200.00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</si>
</sst>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R&quot;* #,##0.00_-;\-&quot;R&quot;* #,##0.00_-;_-&quot;R&quot;* &quot;-&quot;??_-;_-@_-"/>
    <numFmt numFmtId="178" formatCode="_-* #,##0.00\ &quot;Kč&quot;_-;\-* #,##0.00\ &quot;Kč&quot;_-;_-* &quot;-&quot;??\ &quot;Kč&quot;_-;_-@_-"/>
    <numFmt numFmtId="180" formatCode="#,##0.0\ [$€-1]"/>
    <numFmt numFmtId="181" formatCode="_-* #,##0.00\ [$€-1]_-;\-* #,##0.00\ [$€-1]_-;_-* &quot;-&quot;??\ [$€-1]_-;_-@_-"/>
    <numFmt numFmtId="182" formatCode="_-[$€-2]\ * #,##0.00_-;\-[$€-2]\ * #,##0.00_-;_-[$€-2]\ * &quot;-&quot;??_-;_-@_-"/>
    <numFmt numFmtId="183" formatCode="_ [$€-2]\ * #,##0.00_ ;_ [$€-2]\ * \-#,##0.00_ ;_ [$€-2]\ * &quot;-&quot;??_ ;_ @_ "/>
    <numFmt numFmtId="184" formatCode="[$€-2]\ #,##0.00;[$€-2]\ \-#,##0.00"/>
    <numFmt numFmtId="185" formatCode="_-[$R-430]* #,##0.00_-;\-[$R-430]* #,##0.00_-;_-[$R-430]* &quot;-&quot;??_-;_-@_-"/>
  </numFmts>
  <fonts count="40" x14ac:knownFonts="1">
    <font>
      <sz val="10"/>
      <name val="Arial CE"/>
    </font>
    <font>
      <sz val="10"/>
      <name val="Arial CE"/>
    </font>
    <font>
      <u/>
      <sz val="10"/>
      <color indexed="12"/>
      <name val="Arial CE"/>
    </font>
    <font>
      <sz val="12"/>
      <name val="Arial Narrow"/>
    </font>
    <font>
      <b/>
      <sz val="12"/>
      <name val="Arial Narrow"/>
    </font>
    <font>
      <b/>
      <sz val="12"/>
      <color indexed="10"/>
      <name val="Arial Narrow"/>
    </font>
    <font>
      <u/>
      <sz val="12"/>
      <color indexed="12"/>
      <name val="Arial Narrow"/>
    </font>
    <font>
      <sz val="12"/>
      <color indexed="9"/>
      <name val="Arial Narrow"/>
    </font>
    <font>
      <b/>
      <u/>
      <sz val="12"/>
      <color indexed="18"/>
      <name val="Arial Narrow"/>
    </font>
    <font>
      <i/>
      <sz val="12"/>
      <name val="Arial Narrow"/>
    </font>
    <font>
      <sz val="12"/>
      <name val="Arial Narrow"/>
    </font>
    <font>
      <b/>
      <sz val="12"/>
      <name val="Arial Narrow"/>
    </font>
    <font>
      <b/>
      <sz val="9"/>
      <name val="Arial Narrow"/>
      <family val="2"/>
    </font>
    <font>
      <b/>
      <sz val="10"/>
      <name val="Arial Narrow"/>
      <family val="2"/>
    </font>
    <font>
      <sz val="18"/>
      <name val="Arial Narrow"/>
      <family val="2"/>
    </font>
    <font>
      <sz val="11"/>
      <name val="Arial Narrow"/>
      <family val="2"/>
    </font>
    <font>
      <i/>
      <sz val="12"/>
      <name val="Arial Narrow"/>
    </font>
    <font>
      <b/>
      <sz val="10"/>
      <name val="Arial CE"/>
    </font>
    <font>
      <sz val="12"/>
      <name val="Arial Narrow"/>
      <family val="2"/>
    </font>
    <font>
      <b/>
      <i/>
      <sz val="12"/>
      <name val="Arial Narrow"/>
      <family val="2"/>
    </font>
    <font>
      <b/>
      <sz val="12"/>
      <name val="Arial Narrow"/>
      <family val="2"/>
    </font>
    <font>
      <b/>
      <sz val="11"/>
      <name val="Arial Narrow"/>
      <family val="2"/>
    </font>
    <font>
      <sz val="12"/>
      <color theme="0" tint="-4.9989318521683403E-2"/>
      <name val="Arial Narrow"/>
    </font>
    <font>
      <sz val="12"/>
      <color rgb="FF000090"/>
      <name val="Arial Narrow"/>
    </font>
    <font>
      <b/>
      <sz val="12"/>
      <color rgb="FF000090"/>
      <name val="Arial Narrow"/>
    </font>
    <font>
      <b/>
      <sz val="12"/>
      <color rgb="FFFF0000"/>
      <name val="Arial Narrow"/>
    </font>
    <font>
      <sz val="12"/>
      <color rgb="FF1F497D"/>
      <name val="Arial Narrow"/>
    </font>
    <font>
      <b/>
      <sz val="12"/>
      <color theme="0"/>
      <name val="Arial Narrow"/>
    </font>
    <font>
      <b/>
      <sz val="11"/>
      <color theme="0"/>
      <name val="Arial Narrow"/>
      <family val="2"/>
    </font>
    <font>
      <b/>
      <sz val="12"/>
      <color theme="3" tint="0.39997558519241921"/>
      <name val="Arial Narrow"/>
      <family val="2"/>
    </font>
    <font>
      <sz val="12"/>
      <color theme="0"/>
      <name val="Arial Narrow"/>
      <family val="2"/>
    </font>
    <font>
      <b/>
      <sz val="10"/>
      <color theme="0"/>
      <name val="Arial Narrow"/>
      <family val="2"/>
    </font>
    <font>
      <b/>
      <sz val="9"/>
      <color theme="0"/>
      <name val="Arial Narrow"/>
      <family val="2"/>
    </font>
    <font>
      <b/>
      <sz val="12"/>
      <color theme="9" tint="-0.499984740745262"/>
      <name val="Arial Narrow"/>
    </font>
    <font>
      <i/>
      <sz val="12"/>
      <color theme="0"/>
      <name val="Arial Narrow"/>
      <family val="2"/>
    </font>
    <font>
      <b/>
      <i/>
      <sz val="12"/>
      <color theme="0"/>
      <name val="Arial Narrow"/>
      <family val="2"/>
    </font>
    <font>
      <b/>
      <sz val="10"/>
      <color theme="1"/>
      <name val="Arial Narrow"/>
      <family val="2"/>
    </font>
    <font>
      <sz val="28"/>
      <color theme="0"/>
      <name val="Arial Narrow"/>
      <family val="2"/>
    </font>
    <font>
      <sz val="11"/>
      <color theme="0"/>
      <name val="Arial Narrow"/>
      <family val="2"/>
    </font>
    <font>
      <sz val="10"/>
      <color theme="0"/>
      <name val="Arial CE"/>
    </font>
  </fonts>
  <fills count="2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4" tint="0.3999450666829432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1"/>
        <bgColor indexed="64"/>
      </patternFill>
    </fill>
    <fill>
      <patternFill patternType="solid">
        <fgColor rgb="FFAFB6DB"/>
        <bgColor indexed="64"/>
      </patternFill>
    </fill>
    <fill>
      <patternFill patternType="solid">
        <fgColor theme="0" tint="-0.499984740745262"/>
        <bgColor indexed="64"/>
      </patternFill>
    </fill>
    <fill>
      <patternFill patternType="solid">
        <fgColor rgb="FFD2D5D8"/>
        <bgColor indexed="64"/>
      </patternFill>
    </fill>
    <fill>
      <patternFill patternType="solid">
        <fgColor theme="0" tint="-0.499984740745262"/>
        <bgColor rgb="FF000000"/>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s>
  <borders count="20">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178"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68">
    <xf numFmtId="0" fontId="0" fillId="0" borderId="0" xfId="0"/>
    <xf numFmtId="49" fontId="3" fillId="0" borderId="0" xfId="0" applyNumberFormat="1" applyFont="1" applyFill="1" applyAlignment="1">
      <alignment horizontal="center" vertical="center"/>
    </xf>
    <xf numFmtId="178" fontId="3" fillId="0" borderId="0" xfId="1" applyFont="1" applyFill="1" applyAlignment="1">
      <alignment horizontal="center" vertical="center"/>
    </xf>
    <xf numFmtId="181" fontId="3" fillId="0" borderId="0" xfId="1" applyNumberFormat="1" applyFont="1" applyFill="1" applyAlignment="1">
      <alignment horizontal="center" vertical="center"/>
    </xf>
    <xf numFmtId="0" fontId="3" fillId="0" borderId="0" xfId="0" applyFont="1"/>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49" fontId="4" fillId="0" borderId="0" xfId="0" applyNumberFormat="1" applyFont="1" applyFill="1" applyAlignment="1">
      <alignment horizontal="left" vertical="center"/>
    </xf>
    <xf numFmtId="0" fontId="3" fillId="0" borderId="0" xfId="0" applyFont="1" applyFill="1" applyAlignment="1">
      <alignment horizontal="left" vertical="center"/>
    </xf>
    <xf numFmtId="49" fontId="3" fillId="0" borderId="0" xfId="0" applyNumberFormat="1" applyFont="1" applyFill="1" applyAlignment="1">
      <alignment horizontal="left" vertical="center"/>
    </xf>
    <xf numFmtId="178" fontId="3" fillId="0" borderId="1" xfId="1"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Fill="1" applyBorder="1" applyAlignment="1">
      <alignment horizontal="left" vertical="center"/>
    </xf>
    <xf numFmtId="181" fontId="3" fillId="0" borderId="0" xfId="1" applyNumberFormat="1" applyFont="1" applyFill="1" applyAlignment="1">
      <alignment horizontal="left" vertical="center"/>
    </xf>
    <xf numFmtId="0" fontId="4" fillId="0" borderId="0" xfId="0" applyFont="1" applyFill="1" applyAlignment="1">
      <alignment horizontal="right" vertical="center"/>
    </xf>
    <xf numFmtId="0" fontId="3" fillId="0" borderId="0" xfId="0" applyFont="1" applyFill="1" applyAlignment="1">
      <alignment horizontal="right" vertical="center"/>
    </xf>
    <xf numFmtId="49" fontId="3" fillId="0" borderId="2" xfId="0" applyNumberFormat="1" applyFont="1" applyFill="1" applyBorder="1" applyAlignment="1">
      <alignment horizontal="left" vertical="center"/>
    </xf>
    <xf numFmtId="0" fontId="6" fillId="0" borderId="2" xfId="2" applyFont="1" applyFill="1" applyBorder="1" applyAlignment="1" applyProtection="1">
      <alignment horizontal="left" vertical="center"/>
    </xf>
    <xf numFmtId="0" fontId="22" fillId="6" borderId="0" xfId="0" applyFont="1" applyFill="1" applyBorder="1" applyAlignment="1">
      <alignment horizontal="left" vertical="center"/>
    </xf>
    <xf numFmtId="0" fontId="23" fillId="0" borderId="3" xfId="0" applyFont="1" applyBorder="1" applyAlignment="1">
      <alignment horizontal="center" vertical="center"/>
    </xf>
    <xf numFmtId="0" fontId="24" fillId="0" borderId="3" xfId="0" applyFont="1" applyBorder="1" applyAlignment="1">
      <alignment horizontal="center" vertical="center"/>
    </xf>
    <xf numFmtId="0" fontId="24" fillId="0" borderId="3" xfId="0" applyFont="1" applyBorder="1" applyAlignment="1">
      <alignment horizontal="left" vertical="center"/>
    </xf>
    <xf numFmtId="49" fontId="23" fillId="0" borderId="3" xfId="0" applyNumberFormat="1" applyFont="1" applyBorder="1" applyAlignment="1">
      <alignment horizontal="center" vertical="center"/>
    </xf>
    <xf numFmtId="178" fontId="23" fillId="0" borderId="3" xfId="1" applyFont="1" applyBorder="1" applyAlignment="1">
      <alignment horizontal="center" vertical="center"/>
    </xf>
    <xf numFmtId="181" fontId="23" fillId="0" borderId="3" xfId="1" applyNumberFormat="1" applyFont="1" applyFill="1" applyBorder="1" applyAlignment="1">
      <alignment horizontal="center" vertical="center"/>
    </xf>
    <xf numFmtId="182" fontId="23" fillId="0" borderId="3" xfId="1" applyNumberFormat="1" applyFont="1" applyFill="1" applyBorder="1" applyAlignment="1">
      <alignment horizontal="center" vertical="center"/>
    </xf>
    <xf numFmtId="0" fontId="24" fillId="3"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applyFont="1" applyFill="1" applyBorder="1" applyAlignment="1">
      <alignment horizontal="left" vertical="center" wrapText="1"/>
    </xf>
    <xf numFmtId="1" fontId="23" fillId="0" borderId="4" xfId="0" applyNumberFormat="1" applyFont="1" applyFill="1" applyBorder="1" applyAlignment="1">
      <alignment horizontal="center" vertical="center" wrapText="1"/>
    </xf>
    <xf numFmtId="178" fontId="23" fillId="0" borderId="4" xfId="1" applyFont="1" applyFill="1" applyBorder="1" applyAlignment="1">
      <alignment horizontal="center" vertical="center" wrapText="1"/>
    </xf>
    <xf numFmtId="181" fontId="23" fillId="0" borderId="4" xfId="1" applyNumberFormat="1" applyFont="1" applyFill="1" applyBorder="1" applyAlignment="1">
      <alignment horizontal="center" vertical="center" wrapText="1"/>
    </xf>
    <xf numFmtId="182" fontId="23" fillId="0" borderId="3" xfId="1" applyNumberFormat="1" applyFont="1" applyFill="1" applyBorder="1" applyAlignment="1">
      <alignment horizontal="center" vertical="center" wrapText="1"/>
    </xf>
    <xf numFmtId="0" fontId="24"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left" vertical="center" wrapText="1"/>
    </xf>
    <xf numFmtId="1" fontId="23" fillId="0" borderId="6" xfId="0" applyNumberFormat="1" applyFont="1" applyFill="1" applyBorder="1" applyAlignment="1">
      <alignment horizontal="center" vertical="center" wrapText="1"/>
    </xf>
    <xf numFmtId="178" fontId="23" fillId="0" borderId="6" xfId="1" applyFont="1" applyFill="1" applyBorder="1" applyAlignment="1">
      <alignment horizontal="center" vertical="center" wrapText="1"/>
    </xf>
    <xf numFmtId="181" fontId="23" fillId="0" borderId="6" xfId="1" applyNumberFormat="1" applyFont="1" applyFill="1" applyBorder="1" applyAlignment="1">
      <alignment horizontal="center" vertical="center" wrapText="1"/>
    </xf>
    <xf numFmtId="182" fontId="23" fillId="0" borderId="7" xfId="0" applyNumberFormat="1" applyFont="1" applyFill="1" applyBorder="1" applyAlignment="1">
      <alignment horizontal="center" vertical="center"/>
    </xf>
    <xf numFmtId="0" fontId="24" fillId="7"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 xfId="0" applyFont="1" applyFill="1" applyBorder="1" applyAlignment="1">
      <alignment horizontal="left" vertical="center"/>
    </xf>
    <xf numFmtId="0" fontId="3" fillId="2" borderId="3" xfId="0" applyFont="1" applyFill="1" applyBorder="1" applyAlignment="1">
      <alignment horizontal="left" vertical="center" wrapText="1"/>
    </xf>
    <xf numFmtId="178" fontId="3" fillId="2" borderId="3" xfId="1" applyFont="1" applyFill="1" applyBorder="1" applyAlignment="1">
      <alignment horizontal="center" vertical="center" wrapText="1"/>
    </xf>
    <xf numFmtId="0" fontId="3" fillId="0" borderId="3" xfId="0" applyFont="1" applyBorder="1" applyAlignment="1">
      <alignment horizontal="left" vertical="center" wrapText="1"/>
    </xf>
    <xf numFmtId="182" fontId="3" fillId="0" borderId="3" xfId="1" applyNumberFormat="1" applyFont="1" applyFill="1" applyBorder="1" applyAlignment="1">
      <alignment horizontal="center" vertical="center" wrapText="1"/>
    </xf>
    <xf numFmtId="0" fontId="3" fillId="6" borderId="3" xfId="0" applyFont="1" applyFill="1" applyBorder="1" applyAlignment="1">
      <alignment horizontal="left" vertical="center" wrapText="1"/>
    </xf>
    <xf numFmtId="0" fontId="3" fillId="6" borderId="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1" fontId="3" fillId="0" borderId="3" xfId="0" applyNumberFormat="1" applyFont="1" applyFill="1" applyBorder="1" applyAlignment="1">
      <alignment horizontal="center" vertical="center" wrapText="1"/>
    </xf>
    <xf numFmtId="0" fontId="3" fillId="6" borderId="3" xfId="0" applyFont="1" applyFill="1" applyBorder="1" applyAlignment="1">
      <alignment horizontal="center" vertical="center"/>
    </xf>
    <xf numFmtId="1" fontId="3" fillId="6" borderId="3" xfId="0" applyNumberFormat="1" applyFont="1" applyFill="1" applyBorder="1" applyAlignment="1">
      <alignment horizontal="center" vertical="center" wrapText="1"/>
    </xf>
    <xf numFmtId="0" fontId="3" fillId="6" borderId="3" xfId="2" applyFont="1" applyFill="1" applyBorder="1" applyAlignment="1" applyProtection="1">
      <alignment horizontal="center" vertical="center"/>
    </xf>
    <xf numFmtId="0" fontId="3" fillId="0" borderId="0" xfId="0" applyFont="1" applyAlignment="1">
      <alignment horizontal="left"/>
    </xf>
    <xf numFmtId="182" fontId="3" fillId="0" borderId="0" xfId="0" applyNumberFormat="1" applyFont="1"/>
    <xf numFmtId="0" fontId="3" fillId="0" borderId="0" xfId="0" applyFont="1" applyBorder="1"/>
    <xf numFmtId="49" fontId="24" fillId="8" borderId="0" xfId="0" applyNumberFormat="1" applyFont="1" applyFill="1" applyBorder="1" applyAlignment="1">
      <alignment horizontal="center" vertical="center" wrapText="1"/>
    </xf>
    <xf numFmtId="0" fontId="3" fillId="0" borderId="3" xfId="0" applyFont="1" applyBorder="1"/>
    <xf numFmtId="0" fontId="3" fillId="0" borderId="3" xfId="0" applyFont="1" applyBorder="1" applyAlignment="1">
      <alignment horizontal="center"/>
    </xf>
    <xf numFmtId="0" fontId="4" fillId="6" borderId="0" xfId="0" applyFont="1" applyFill="1" applyBorder="1" applyAlignment="1">
      <alignment horizontal="center" vertical="center" wrapText="1"/>
    </xf>
    <xf numFmtId="0" fontId="7" fillId="6" borderId="0" xfId="0" applyFont="1" applyFill="1" applyBorder="1" applyAlignment="1">
      <alignment horizontal="center" vertical="center"/>
    </xf>
    <xf numFmtId="0" fontId="25" fillId="6" borderId="0" xfId="0" applyFont="1" applyFill="1" applyBorder="1" applyAlignment="1">
      <alignment horizontal="center" vertical="center"/>
    </xf>
    <xf numFmtId="180" fontId="3" fillId="6" borderId="0" xfId="0" applyNumberFormat="1" applyFont="1" applyFill="1" applyBorder="1" applyAlignment="1">
      <alignment horizontal="center" vertical="center"/>
    </xf>
    <xf numFmtId="0" fontId="3" fillId="6" borderId="0" xfId="0" applyFont="1" applyFill="1"/>
    <xf numFmtId="180" fontId="4" fillId="6" borderId="0" xfId="0" applyNumberFormat="1" applyFont="1" applyFill="1" applyBorder="1" applyAlignment="1">
      <alignment horizontal="center" vertical="center"/>
    </xf>
    <xf numFmtId="0" fontId="3" fillId="6" borderId="0" xfId="0" applyFont="1" applyFill="1" applyBorder="1"/>
    <xf numFmtId="0" fontId="26" fillId="6" borderId="0" xfId="0" applyFont="1" applyFill="1" applyAlignment="1">
      <alignment vertical="center"/>
    </xf>
    <xf numFmtId="0" fontId="3" fillId="6" borderId="0" xfId="0" applyFont="1" applyFill="1" applyAlignment="1">
      <alignment horizontal="left"/>
    </xf>
    <xf numFmtId="182" fontId="3" fillId="6" borderId="0" xfId="0" applyNumberFormat="1" applyFont="1" applyFill="1"/>
    <xf numFmtId="182" fontId="3" fillId="0" borderId="7" xfId="1" applyNumberFormat="1" applyFont="1" applyFill="1" applyBorder="1" applyAlignment="1">
      <alignment horizontal="center" vertical="center"/>
    </xf>
    <xf numFmtId="182" fontId="3" fillId="0" borderId="8" xfId="1" applyNumberFormat="1" applyFont="1" applyFill="1" applyBorder="1" applyAlignment="1">
      <alignment horizontal="left" vertical="center"/>
    </xf>
    <xf numFmtId="182" fontId="3" fillId="0" borderId="8" xfId="1" applyNumberFormat="1" applyFont="1" applyFill="1" applyBorder="1" applyAlignment="1">
      <alignment horizontal="center" vertical="center"/>
    </xf>
    <xf numFmtId="0" fontId="4" fillId="6" borderId="0" xfId="0" applyFont="1" applyFill="1" applyBorder="1" applyAlignment="1">
      <alignment horizontal="center" vertical="center"/>
    </xf>
    <xf numFmtId="0" fontId="4" fillId="0" borderId="0" xfId="0" applyFont="1"/>
    <xf numFmtId="0" fontId="4" fillId="6" borderId="0" xfId="0" applyFont="1" applyFill="1"/>
    <xf numFmtId="49" fontId="27" fillId="9" borderId="0" xfId="1" applyNumberFormat="1" applyFont="1" applyFill="1" applyBorder="1" applyAlignment="1">
      <alignment horizontal="center" vertical="center" wrapText="1"/>
    </xf>
    <xf numFmtId="0" fontId="28" fillId="8" borderId="4" xfId="0" applyFont="1" applyFill="1" applyBorder="1" applyAlignment="1">
      <alignment horizontal="center" vertical="center" wrapText="1"/>
    </xf>
    <xf numFmtId="44" fontId="29" fillId="9" borderId="7" xfId="1" applyNumberFormat="1" applyFont="1" applyFill="1" applyBorder="1" applyAlignment="1">
      <alignment horizontal="center" vertical="center" wrapText="1"/>
    </xf>
    <xf numFmtId="49" fontId="3" fillId="10" borderId="0" xfId="0" applyNumberFormat="1" applyFont="1" applyFill="1" applyBorder="1" applyAlignment="1">
      <alignment horizontal="center" vertical="center" wrapText="1"/>
    </xf>
    <xf numFmtId="0" fontId="30" fillId="10" borderId="3" xfId="0" applyFont="1" applyFill="1" applyBorder="1" applyAlignment="1">
      <alignment horizontal="center" vertical="center" wrapText="1"/>
    </xf>
    <xf numFmtId="49" fontId="4" fillId="10" borderId="0" xfId="0" applyNumberFormat="1" applyFont="1" applyFill="1" applyBorder="1" applyAlignment="1">
      <alignment horizontal="center" vertical="center" wrapText="1"/>
    </xf>
    <xf numFmtId="49" fontId="27" fillId="10" borderId="0" xfId="0" applyNumberFormat="1" applyFont="1" applyFill="1" applyBorder="1" applyAlignment="1">
      <alignment horizontal="center" vertical="center" wrapText="1"/>
    </xf>
    <xf numFmtId="49" fontId="27" fillId="10" borderId="3" xfId="0" applyNumberFormat="1" applyFont="1" applyFill="1" applyBorder="1" applyAlignment="1">
      <alignment horizontal="center" vertical="center" wrapText="1"/>
    </xf>
    <xf numFmtId="49" fontId="27" fillId="10" borderId="3" xfId="0" applyNumberFormat="1" applyFont="1" applyFill="1" applyBorder="1" applyAlignment="1">
      <alignment horizontal="left" vertical="center" wrapText="1"/>
    </xf>
    <xf numFmtId="49" fontId="30" fillId="10" borderId="3" xfId="0" applyNumberFormat="1" applyFont="1" applyFill="1" applyBorder="1" applyAlignment="1">
      <alignment horizontal="center" vertical="center" wrapText="1"/>
    </xf>
    <xf numFmtId="44" fontId="30" fillId="10" borderId="9" xfId="1" applyNumberFormat="1" applyFont="1" applyFill="1" applyBorder="1" applyAlignment="1">
      <alignment horizontal="center" vertical="center" wrapText="1"/>
    </xf>
    <xf numFmtId="0" fontId="27" fillId="10" borderId="0" xfId="0" applyFont="1" applyFill="1" applyBorder="1" applyAlignment="1">
      <alignment horizontal="center" vertical="center" wrapText="1"/>
    </xf>
    <xf numFmtId="49" fontId="27" fillId="10" borderId="0" xfId="0" applyNumberFormat="1" applyFont="1" applyFill="1" applyBorder="1" applyAlignment="1">
      <alignment horizontal="center" vertical="center" wrapText="1"/>
    </xf>
    <xf numFmtId="49" fontId="31" fillId="10" borderId="3" xfId="1" applyNumberFormat="1" applyFont="1" applyFill="1" applyBorder="1" applyAlignment="1">
      <alignment horizontal="center" vertical="center" wrapText="1"/>
    </xf>
    <xf numFmtId="49" fontId="31" fillId="8" borderId="0" xfId="1" applyNumberFormat="1" applyFont="1" applyFill="1" applyBorder="1" applyAlignment="1">
      <alignment horizontal="left" vertical="center" wrapText="1"/>
    </xf>
    <xf numFmtId="44" fontId="27" fillId="8" borderId="7" xfId="1" applyNumberFormat="1" applyFont="1" applyFill="1" applyBorder="1" applyAlignment="1">
      <alignment horizontal="center" vertical="center" wrapText="1"/>
    </xf>
    <xf numFmtId="0" fontId="27" fillId="10" borderId="3" xfId="0" applyFont="1" applyFill="1" applyBorder="1" applyAlignment="1">
      <alignment horizontal="center" vertical="center" wrapText="1"/>
    </xf>
    <xf numFmtId="49" fontId="27" fillId="10" borderId="3" xfId="1" applyNumberFormat="1" applyFont="1" applyFill="1" applyBorder="1" applyAlignment="1">
      <alignment horizontal="center" vertical="center" wrapText="1"/>
    </xf>
    <xf numFmtId="49" fontId="32" fillId="10" borderId="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1" fontId="3" fillId="6" borderId="0" xfId="0" applyNumberFormat="1" applyFont="1" applyFill="1" applyBorder="1" applyAlignment="1">
      <alignment horizontal="center" vertical="center" wrapText="1"/>
    </xf>
    <xf numFmtId="178" fontId="3" fillId="6" borderId="0" xfId="1" applyFont="1" applyFill="1" applyBorder="1" applyAlignment="1">
      <alignment horizontal="center" vertical="center" wrapText="1"/>
    </xf>
    <xf numFmtId="181" fontId="3" fillId="6" borderId="0" xfId="1" applyNumberFormat="1" applyFont="1" applyFill="1" applyBorder="1" applyAlignment="1">
      <alignment horizontal="center" vertical="center" wrapText="1"/>
    </xf>
    <xf numFmtId="182" fontId="3" fillId="6" borderId="7" xfId="1" applyNumberFormat="1" applyFont="1" applyFill="1" applyBorder="1" applyAlignment="1">
      <alignment horizontal="center" vertical="center" wrapText="1"/>
    </xf>
    <xf numFmtId="0" fontId="3" fillId="11" borderId="3"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12" borderId="3" xfId="0" applyFont="1" applyFill="1" applyBorder="1" applyAlignment="1">
      <alignment horizontal="left" vertical="center" wrapText="1"/>
    </xf>
    <xf numFmtId="183" fontId="11" fillId="12" borderId="3" xfId="1" applyNumberFormat="1" applyFont="1" applyFill="1" applyBorder="1" applyAlignment="1">
      <alignment horizontal="center" vertical="center" wrapText="1"/>
    </xf>
    <xf numFmtId="0" fontId="12" fillId="12" borderId="3" xfId="0" applyFont="1" applyFill="1" applyBorder="1"/>
    <xf numFmtId="0" fontId="33" fillId="6" borderId="2" xfId="0" applyFont="1" applyFill="1" applyBorder="1" applyAlignment="1">
      <alignment horizontal="center"/>
    </xf>
    <xf numFmtId="0" fontId="11" fillId="6" borderId="3" xfId="0" applyFont="1" applyFill="1" applyBorder="1" applyAlignment="1">
      <alignment horizontal="center"/>
    </xf>
    <xf numFmtId="0" fontId="33" fillId="6" borderId="10" xfId="0" applyFont="1" applyFill="1" applyBorder="1" applyAlignment="1">
      <alignment horizontal="center"/>
    </xf>
    <xf numFmtId="49" fontId="27" fillId="9" borderId="0" xfId="0" applyNumberFormat="1" applyFont="1" applyFill="1" applyBorder="1" applyAlignment="1">
      <alignment horizontal="center" vertical="center" wrapText="1"/>
    </xf>
    <xf numFmtId="0" fontId="27" fillId="8" borderId="3" xfId="0" applyFont="1" applyFill="1" applyBorder="1" applyAlignment="1">
      <alignment horizontal="center" vertical="center" wrapText="1"/>
    </xf>
    <xf numFmtId="0" fontId="27" fillId="8" borderId="3" xfId="0" applyFont="1" applyFill="1" applyBorder="1" applyAlignment="1">
      <alignment horizontal="left" vertical="center" wrapText="1"/>
    </xf>
    <xf numFmtId="1" fontId="30" fillId="8" borderId="3" xfId="0" applyNumberFormat="1" applyFont="1" applyFill="1" applyBorder="1" applyAlignment="1">
      <alignment horizontal="center" vertical="center" wrapText="1"/>
    </xf>
    <xf numFmtId="44" fontId="27" fillId="8" borderId="3" xfId="1" applyNumberFormat="1" applyFont="1" applyFill="1" applyBorder="1" applyAlignment="1">
      <alignment horizontal="center" vertical="center" wrapText="1"/>
    </xf>
    <xf numFmtId="49" fontId="14" fillId="6" borderId="0" xfId="0" applyNumberFormat="1" applyFont="1" applyFill="1" applyAlignment="1">
      <alignment horizontal="center" vertical="center"/>
    </xf>
    <xf numFmtId="178" fontId="14" fillId="6" borderId="0" xfId="1" applyFont="1" applyFill="1" applyAlignment="1">
      <alignment horizontal="center" vertical="center"/>
    </xf>
    <xf numFmtId="181" fontId="14" fillId="6" borderId="0" xfId="1" applyNumberFormat="1" applyFont="1" applyFill="1" applyAlignment="1">
      <alignment horizontal="center" vertical="center"/>
    </xf>
    <xf numFmtId="182" fontId="14" fillId="6" borderId="7" xfId="1" applyNumberFormat="1" applyFont="1" applyFill="1" applyBorder="1" applyAlignment="1">
      <alignment horizontal="center" vertical="center"/>
    </xf>
    <xf numFmtId="49" fontId="27" fillId="13" borderId="3" xfId="0" applyNumberFormat="1" applyFont="1" applyFill="1" applyBorder="1" applyAlignment="1">
      <alignment horizontal="center" vertical="center" wrapText="1"/>
    </xf>
    <xf numFmtId="182" fontId="27" fillId="13" borderId="3" xfId="1" applyNumberFormat="1"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0" xfId="0" applyFont="1" applyFill="1" applyBorder="1" applyAlignment="1">
      <alignment horizontal="center" vertical="center" wrapText="1"/>
    </xf>
    <xf numFmtId="49" fontId="27" fillId="9" borderId="0" xfId="0" applyNumberFormat="1" applyFont="1" applyFill="1" applyBorder="1" applyAlignment="1">
      <alignment horizontal="center" vertical="center" wrapText="1"/>
    </xf>
    <xf numFmtId="49" fontId="27" fillId="10" borderId="11" xfId="0" applyNumberFormat="1" applyFont="1" applyFill="1" applyBorder="1" applyAlignment="1">
      <alignment horizontal="center" vertical="center" wrapText="1"/>
    </xf>
    <xf numFmtId="0" fontId="3" fillId="0" borderId="3" xfId="0" applyFont="1" applyBorder="1" applyAlignment="1">
      <alignment vertical="center"/>
    </xf>
    <xf numFmtId="44" fontId="11" fillId="12" borderId="10" xfId="1" applyNumberFormat="1" applyFont="1" applyFill="1" applyBorder="1" applyAlignment="1">
      <alignment horizontal="center" vertical="center" wrapText="1"/>
    </xf>
    <xf numFmtId="44" fontId="10" fillId="6" borderId="3" xfId="1" applyNumberFormat="1" applyFont="1" applyFill="1" applyBorder="1" applyAlignment="1">
      <alignment horizontal="center" vertical="center" wrapText="1"/>
    </xf>
    <xf numFmtId="44" fontId="11" fillId="12" borderId="3" xfId="0" applyNumberFormat="1" applyFont="1" applyFill="1" applyBorder="1"/>
    <xf numFmtId="182" fontId="11" fillId="12" borderId="3" xfId="0" applyNumberFormat="1" applyFont="1" applyFill="1" applyBorder="1"/>
    <xf numFmtId="0" fontId="3" fillId="6" borderId="1" xfId="0" applyFont="1" applyFill="1" applyBorder="1"/>
    <xf numFmtId="0" fontId="3" fillId="0" borderId="1" xfId="0" applyFont="1" applyBorder="1"/>
    <xf numFmtId="183" fontId="27" fillId="14" borderId="3" xfId="1" applyNumberFormat="1" applyFont="1" applyFill="1" applyBorder="1" applyAlignment="1">
      <alignment horizontal="center" vertical="center" wrapText="1"/>
    </xf>
    <xf numFmtId="183" fontId="30" fillId="14" borderId="4" xfId="1" applyNumberFormat="1" applyFont="1" applyFill="1" applyBorder="1" applyAlignment="1">
      <alignment horizontal="center" vertical="center" wrapText="1"/>
    </xf>
    <xf numFmtId="44" fontId="11" fillId="11" borderId="3" xfId="1" applyNumberFormat="1" applyFont="1" applyFill="1" applyBorder="1" applyAlignment="1">
      <alignment horizontal="center" vertical="center" wrapText="1"/>
    </xf>
    <xf numFmtId="182" fontId="11" fillId="11" borderId="3" xfId="0" applyNumberFormat="1" applyFont="1" applyFill="1" applyBorder="1"/>
    <xf numFmtId="44" fontId="27" fillId="15" borderId="7" xfId="1" applyNumberFormat="1" applyFont="1" applyFill="1" applyBorder="1" applyAlignment="1">
      <alignment horizontal="center" vertical="center" wrapText="1"/>
    </xf>
    <xf numFmtId="181" fontId="27" fillId="14" borderId="3" xfId="1" applyNumberFormat="1" applyFont="1" applyFill="1" applyBorder="1" applyAlignment="1">
      <alignment horizontal="center" vertical="center" wrapText="1"/>
    </xf>
    <xf numFmtId="184" fontId="34" fillId="10" borderId="3" xfId="1" applyNumberFormat="1" applyFont="1" applyFill="1" applyBorder="1" applyAlignment="1">
      <alignment horizontal="center" vertical="center" wrapText="1"/>
    </xf>
    <xf numFmtId="184" fontId="35" fillId="8" borderId="3" xfId="1" applyNumberFormat="1" applyFont="1" applyFill="1" applyBorder="1" applyAlignment="1">
      <alignment horizontal="center" vertical="center" wrapText="1"/>
    </xf>
    <xf numFmtId="183" fontId="16" fillId="2" borderId="3" xfId="1" applyNumberFormat="1" applyFont="1" applyFill="1" applyBorder="1" applyAlignment="1">
      <alignment horizontal="center" vertical="center" wrapText="1"/>
    </xf>
    <xf numFmtId="183" fontId="16" fillId="6" borderId="3" xfId="1" applyNumberFormat="1" applyFont="1" applyFill="1" applyBorder="1" applyAlignment="1">
      <alignment horizontal="center" vertical="center" wrapText="1"/>
    </xf>
    <xf numFmtId="183" fontId="16" fillId="0" borderId="3" xfId="1" applyNumberFormat="1" applyFont="1" applyFill="1" applyBorder="1" applyAlignment="1">
      <alignment horizontal="center" vertical="center" wrapText="1"/>
    </xf>
    <xf numFmtId="182" fontId="16" fillId="0" borderId="3" xfId="0" applyNumberFormat="1" applyFont="1" applyFill="1" applyBorder="1" applyAlignment="1">
      <alignment horizontal="center" vertical="center" wrapText="1"/>
    </xf>
    <xf numFmtId="0" fontId="13" fillId="16" borderId="3" xfId="0" applyFont="1" applyFill="1" applyBorder="1" applyAlignment="1">
      <alignment horizontal="center" vertical="center" wrapText="1"/>
    </xf>
    <xf numFmtId="49" fontId="31" fillId="15" borderId="3" xfId="1" applyNumberFormat="1" applyFont="1" applyFill="1" applyBorder="1" applyAlignment="1">
      <alignment horizontal="center" vertical="center" wrapText="1"/>
    </xf>
    <xf numFmtId="0" fontId="13" fillId="12" borderId="3" xfId="0" applyFont="1" applyFill="1" applyBorder="1" applyAlignment="1">
      <alignment horizontal="center" vertical="center" wrapText="1"/>
    </xf>
    <xf numFmtId="0" fontId="36" fillId="11" borderId="4" xfId="0" applyFont="1" applyFill="1" applyBorder="1" applyAlignment="1">
      <alignment horizontal="center" vertical="center" wrapText="1"/>
    </xf>
    <xf numFmtId="49" fontId="11" fillId="11" borderId="3" xfId="0" applyNumberFormat="1" applyFont="1" applyFill="1" applyBorder="1" applyAlignment="1">
      <alignment horizontal="left" vertical="center"/>
    </xf>
    <xf numFmtId="49" fontId="11" fillId="11" borderId="3" xfId="0" applyNumberFormat="1" applyFont="1" applyFill="1" applyBorder="1" applyAlignment="1">
      <alignment horizontal="left" vertical="center" wrapText="1"/>
    </xf>
    <xf numFmtId="49" fontId="11" fillId="11" borderId="2" xfId="1" applyNumberFormat="1" applyFont="1" applyFill="1" applyBorder="1" applyAlignment="1">
      <alignment horizontal="center" vertical="center" wrapText="1"/>
    </xf>
    <xf numFmtId="49" fontId="13" fillId="16" borderId="2" xfId="0" applyNumberFormat="1" applyFont="1" applyFill="1" applyBorder="1" applyAlignment="1">
      <alignment horizontal="center" vertical="center" wrapText="1"/>
    </xf>
    <xf numFmtId="49" fontId="11" fillId="11" borderId="12" xfId="1" applyNumberFormat="1" applyFont="1" applyFill="1" applyBorder="1" applyAlignment="1">
      <alignment horizontal="center" vertical="center" wrapText="1"/>
    </xf>
    <xf numFmtId="0" fontId="30" fillId="10" borderId="3" xfId="0" applyNumberFormat="1" applyFont="1" applyFill="1" applyBorder="1" applyAlignment="1">
      <alignment horizontal="center" vertical="center" wrapText="1"/>
    </xf>
    <xf numFmtId="0" fontId="17"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1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horizontal="center" vertical="top" wrapText="1"/>
    </xf>
    <xf numFmtId="0" fontId="3" fillId="6"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44" fontId="10" fillId="0" borderId="3" xfId="1" applyNumberFormat="1" applyFont="1" applyFill="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3" fillId="6" borderId="3"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wrapText="1"/>
      <protection locked="0"/>
    </xf>
    <xf numFmtId="183" fontId="16" fillId="2" borderId="3" xfId="1" applyNumberFormat="1" applyFont="1" applyFill="1" applyBorder="1" applyAlignment="1" applyProtection="1">
      <alignment horizontal="center" vertical="center" wrapText="1"/>
      <protection locked="0"/>
    </xf>
    <xf numFmtId="44" fontId="10" fillId="0" borderId="3" xfId="1" applyNumberFormat="1" applyFont="1" applyFill="1" applyBorder="1" applyAlignment="1" applyProtection="1">
      <alignment horizontal="center" vertical="center" wrapText="1"/>
      <protection locked="0"/>
    </xf>
    <xf numFmtId="0" fontId="4" fillId="6" borderId="3" xfId="0" applyFont="1" applyFill="1" applyBorder="1" applyAlignment="1">
      <alignment horizontal="center" vertical="center" wrapText="1"/>
    </xf>
    <xf numFmtId="183" fontId="27" fillId="14" borderId="3" xfId="1" applyNumberFormat="1" applyFont="1" applyFill="1" applyBorder="1" applyAlignment="1" applyProtection="1">
      <alignment horizontal="center" vertical="center" wrapText="1"/>
    </xf>
    <xf numFmtId="0" fontId="3" fillId="6" borderId="3" xfId="0" applyFont="1" applyFill="1" applyBorder="1" applyAlignment="1">
      <alignment horizontal="center" vertical="center" wrapText="1"/>
    </xf>
    <xf numFmtId="185" fontId="27" fillId="17" borderId="12" xfId="0" applyNumberFormat="1" applyFont="1" applyFill="1" applyBorder="1"/>
    <xf numFmtId="0" fontId="18" fillId="11" borderId="3"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3" xfId="2" applyFont="1" applyFill="1" applyBorder="1" applyAlignment="1" applyProtection="1">
      <alignment horizontal="center" vertical="center"/>
    </xf>
    <xf numFmtId="0" fontId="3" fillId="6" borderId="0" xfId="0" applyFont="1" applyFill="1" applyBorder="1" applyAlignment="1"/>
    <xf numFmtId="0" fontId="3" fillId="6" borderId="0" xfId="0" applyFont="1" applyFill="1" applyAlignment="1"/>
    <xf numFmtId="0" fontId="3" fillId="0" borderId="0" xfId="0" applyFont="1" applyAlignment="1"/>
    <xf numFmtId="0" fontId="18" fillId="0" borderId="3" xfId="0" applyFont="1" applyFill="1" applyBorder="1" applyAlignment="1">
      <alignment vertical="top" wrapText="1"/>
    </xf>
    <xf numFmtId="0" fontId="18" fillId="0"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18" borderId="3" xfId="0" applyFont="1" applyFill="1" applyBorder="1" applyAlignment="1">
      <alignment horizontal="center" vertical="center" wrapText="1"/>
    </xf>
    <xf numFmtId="182" fontId="16" fillId="18" borderId="3" xfId="0" applyNumberFormat="1" applyFont="1" applyFill="1" applyBorder="1" applyAlignment="1">
      <alignment horizontal="center" vertical="center" wrapText="1"/>
    </xf>
    <xf numFmtId="44" fontId="10" fillId="18" borderId="3" xfId="1" applyNumberFormat="1" applyFont="1" applyFill="1" applyBorder="1" applyAlignment="1">
      <alignment horizontal="center" vertical="center" wrapText="1"/>
    </xf>
    <xf numFmtId="182" fontId="16" fillId="0" borderId="4" xfId="0" applyNumberFormat="1" applyFont="1" applyFill="1" applyBorder="1" applyAlignment="1">
      <alignment horizontal="center" vertical="center" wrapText="1"/>
    </xf>
    <xf numFmtId="183" fontId="27" fillId="14" borderId="4" xfId="1" applyNumberFormat="1" applyFont="1" applyFill="1" applyBorder="1" applyAlignment="1">
      <alignment horizontal="center" vertical="center" wrapText="1"/>
    </xf>
    <xf numFmtId="44" fontId="10" fillId="6" borderId="4" xfId="1" applyNumberFormat="1" applyFont="1" applyFill="1" applyBorder="1" applyAlignment="1">
      <alignment horizontal="center" vertical="center" wrapText="1"/>
    </xf>
    <xf numFmtId="183" fontId="27" fillId="14" borderId="16" xfId="1" applyNumberFormat="1" applyFont="1" applyFill="1" applyBorder="1" applyAlignment="1">
      <alignment horizontal="center" vertical="center" wrapText="1"/>
    </xf>
    <xf numFmtId="0" fontId="18" fillId="19" borderId="3" xfId="0" applyFont="1" applyFill="1" applyBorder="1" applyAlignment="1">
      <alignment horizontal="center" vertical="center" wrapText="1"/>
    </xf>
    <xf numFmtId="44" fontId="20" fillId="20" borderId="16" xfId="1" applyNumberFormat="1" applyFont="1" applyFill="1" applyBorder="1" applyAlignment="1">
      <alignment horizontal="center" vertical="center" wrapText="1"/>
    </xf>
    <xf numFmtId="182" fontId="19" fillId="19" borderId="16"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18" fillId="21" borderId="3" xfId="0" applyFont="1" applyFill="1" applyBorder="1" applyAlignment="1">
      <alignment horizontal="center" vertical="center" wrapText="1"/>
    </xf>
    <xf numFmtId="49" fontId="27" fillId="10" borderId="0" xfId="0" applyNumberFormat="1" applyFont="1" applyFill="1" applyBorder="1" applyAlignment="1">
      <alignment horizontal="center" vertical="center" wrapText="1"/>
    </xf>
    <xf numFmtId="181" fontId="31" fillId="13" borderId="4" xfId="1" applyNumberFormat="1" applyFont="1" applyFill="1" applyBorder="1" applyAlignment="1">
      <alignment horizontal="center" vertical="center" wrapText="1"/>
    </xf>
    <xf numFmtId="181" fontId="31" fillId="13" borderId="18" xfId="1" applyNumberFormat="1" applyFont="1" applyFill="1" applyBorder="1" applyAlignment="1">
      <alignment horizontal="center" vertical="center" wrapText="1"/>
    </xf>
    <xf numFmtId="181" fontId="31" fillId="13" borderId="19" xfId="1" applyNumberFormat="1" applyFont="1" applyFill="1" applyBorder="1" applyAlignment="1">
      <alignment horizontal="center" vertical="center" wrapText="1"/>
    </xf>
    <xf numFmtId="49" fontId="18" fillId="6" borderId="0" xfId="0" applyNumberFormat="1" applyFont="1" applyFill="1" applyAlignment="1">
      <alignment vertical="top"/>
    </xf>
    <xf numFmtId="49" fontId="0" fillId="0" borderId="0" xfId="0" applyNumberFormat="1" applyAlignment="1">
      <alignment vertical="top"/>
    </xf>
    <xf numFmtId="49" fontId="4" fillId="11" borderId="10" xfId="0" applyNumberFormat="1" applyFont="1" applyFill="1" applyBorder="1" applyAlignment="1">
      <alignment horizontal="center" vertical="center" wrapText="1"/>
    </xf>
    <xf numFmtId="0" fontId="17" fillId="0" borderId="12" xfId="0" applyFont="1" applyBorder="1" applyAlignment="1">
      <alignment horizontal="center" vertical="center" wrapText="1"/>
    </xf>
    <xf numFmtId="178" fontId="27" fillId="13" borderId="4" xfId="1" applyFont="1" applyFill="1" applyBorder="1" applyAlignment="1">
      <alignment horizontal="center" vertical="center" wrapText="1"/>
    </xf>
    <xf numFmtId="178" fontId="27" fillId="13" borderId="18" xfId="1" applyFont="1" applyFill="1" applyBorder="1" applyAlignment="1">
      <alignment horizontal="center" vertical="center" wrapText="1"/>
    </xf>
    <xf numFmtId="178" fontId="27" fillId="13" borderId="19"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21" fillId="6" borderId="3" xfId="0" applyFont="1" applyFill="1" applyBorder="1" applyAlignment="1">
      <alignment horizontal="center"/>
    </xf>
    <xf numFmtId="0" fontId="11" fillId="6" borderId="3" xfId="0" applyFont="1" applyFill="1" applyBorder="1" applyAlignment="1">
      <alignment horizontal="center"/>
    </xf>
    <xf numFmtId="0" fontId="15"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8" fillId="0" borderId="10" xfId="0" applyFont="1" applyBorder="1" applyAlignment="1">
      <alignment horizontal="left"/>
    </xf>
    <xf numFmtId="0" fontId="3" fillId="0" borderId="2" xfId="0" applyFont="1" applyBorder="1" applyAlignment="1">
      <alignment horizontal="left"/>
    </xf>
    <xf numFmtId="0" fontId="3" fillId="0" borderId="12" xfId="0" applyFont="1" applyBorder="1" applyAlignment="1">
      <alignment horizontal="left"/>
    </xf>
    <xf numFmtId="0" fontId="3" fillId="0" borderId="10" xfId="0" applyFont="1" applyFill="1" applyBorder="1" applyAlignment="1">
      <alignment horizontal="center"/>
    </xf>
    <xf numFmtId="0" fontId="3" fillId="0" borderId="2" xfId="0" applyFont="1" applyFill="1" applyBorder="1" applyAlignment="1">
      <alignment horizontal="center"/>
    </xf>
    <xf numFmtId="0" fontId="3" fillId="0" borderId="12" xfId="0" applyFont="1" applyFill="1" applyBorder="1" applyAlignment="1">
      <alignment horizontal="center"/>
    </xf>
    <xf numFmtId="0" fontId="3" fillId="6" borderId="3" xfId="0" applyFont="1" applyFill="1" applyBorder="1" applyAlignment="1">
      <alignment horizontal="center" vertical="center" wrapText="1"/>
    </xf>
    <xf numFmtId="0" fontId="3" fillId="0" borderId="3" xfId="0" applyFont="1" applyBorder="1" applyAlignment="1">
      <alignment horizontal="left"/>
    </xf>
    <xf numFmtId="0" fontId="33" fillId="6" borderId="3" xfId="0" applyFont="1" applyFill="1" applyBorder="1" applyAlignment="1">
      <alignment horizontal="center"/>
    </xf>
    <xf numFmtId="17" fontId="9" fillId="0" borderId="10" xfId="0" applyNumberFormat="1" applyFont="1" applyBorder="1" applyAlignment="1">
      <alignment vertical="top"/>
    </xf>
    <xf numFmtId="0" fontId="9" fillId="0" borderId="2" xfId="0" applyFont="1" applyBorder="1" applyAlignment="1">
      <alignment vertical="top"/>
    </xf>
    <xf numFmtId="0" fontId="9" fillId="0" borderId="12" xfId="0" applyFont="1" applyBorder="1" applyAlignment="1">
      <alignment vertical="top"/>
    </xf>
    <xf numFmtId="49" fontId="27" fillId="10" borderId="6" xfId="0" applyNumberFormat="1" applyFont="1" applyFill="1" applyBorder="1" applyAlignment="1">
      <alignment horizontal="center" vertical="center" wrapText="1"/>
    </xf>
    <xf numFmtId="0" fontId="24" fillId="0" borderId="11" xfId="0" applyFont="1" applyFill="1" applyBorder="1" applyAlignment="1">
      <alignment horizontal="left" vertical="center" wrapText="1"/>
    </xf>
    <xf numFmtId="0" fontId="23" fillId="0" borderId="0" xfId="0" applyFont="1" applyBorder="1"/>
    <xf numFmtId="0" fontId="23" fillId="0" borderId="7" xfId="0" applyFont="1" applyBorder="1"/>
    <xf numFmtId="0" fontId="24" fillId="4" borderId="5" xfId="0" applyFont="1" applyFill="1" applyBorder="1" applyAlignment="1">
      <alignment horizontal="left" vertical="center"/>
    </xf>
    <xf numFmtId="0" fontId="23" fillId="0" borderId="6" xfId="0" applyFont="1" applyBorder="1"/>
    <xf numFmtId="0" fontId="23" fillId="0" borderId="9" xfId="0" applyFont="1" applyBorder="1"/>
    <xf numFmtId="0" fontId="4" fillId="6" borderId="3" xfId="0" applyFont="1" applyFill="1" applyBorder="1" applyAlignment="1">
      <alignment horizontal="center" vertical="center" wrapText="1"/>
    </xf>
    <xf numFmtId="0" fontId="27" fillId="8" borderId="0" xfId="0" applyFont="1" applyFill="1" applyBorder="1" applyAlignment="1">
      <alignment horizontal="center" vertical="center" wrapText="1"/>
    </xf>
    <xf numFmtId="0" fontId="27" fillId="8" borderId="6"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9" xfId="0" applyFill="1" applyBorder="1" applyAlignment="1">
      <alignment horizontal="center" vertical="center" wrapText="1"/>
    </xf>
    <xf numFmtId="0" fontId="30" fillId="10" borderId="1" xfId="0" applyNumberFormat="1" applyFont="1" applyFill="1" applyBorder="1" applyAlignment="1">
      <alignment horizontal="left" vertical="center" wrapText="1"/>
    </xf>
    <xf numFmtId="0" fontId="39" fillId="10" borderId="1" xfId="0" applyFont="1" applyFill="1" applyBorder="1" applyAlignment="1">
      <alignment vertical="center" wrapText="1"/>
    </xf>
    <xf numFmtId="0" fontId="39" fillId="10" borderId="8" xfId="0" applyFont="1" applyFill="1" applyBorder="1" applyAlignment="1">
      <alignment vertical="center" wrapText="1"/>
    </xf>
    <xf numFmtId="0" fontId="24" fillId="5" borderId="11" xfId="0" applyFont="1" applyFill="1" applyBorder="1" applyAlignment="1">
      <alignment horizontal="left" vertical="center" wrapText="1"/>
    </xf>
    <xf numFmtId="0" fontId="14" fillId="6" borderId="0" xfId="0" applyFont="1" applyFill="1" applyAlignment="1">
      <alignment horizontal="left" vertical="center"/>
    </xf>
    <xf numFmtId="0" fontId="14" fillId="6" borderId="0" xfId="0" applyFont="1" applyFill="1"/>
    <xf numFmtId="0" fontId="37" fillId="12" borderId="10" xfId="0" applyFont="1" applyFill="1" applyBorder="1" applyAlignment="1">
      <alignment horizontal="center" vertical="center"/>
    </xf>
    <xf numFmtId="0" fontId="3" fillId="12" borderId="2" xfId="0" applyFont="1" applyFill="1" applyBorder="1" applyAlignment="1">
      <alignment horizontal="center" vertical="center"/>
    </xf>
    <xf numFmtId="0" fontId="3" fillId="12" borderId="12" xfId="0" applyFont="1" applyFill="1" applyBorder="1" applyAlignment="1">
      <alignment horizontal="center" vertical="center"/>
    </xf>
    <xf numFmtId="49" fontId="27" fillId="8" borderId="0" xfId="0" applyNumberFormat="1" applyFont="1" applyFill="1" applyBorder="1" applyAlignment="1">
      <alignment horizontal="center" vertical="center" wrapText="1"/>
    </xf>
    <xf numFmtId="0" fontId="24" fillId="0" borderId="17" xfId="0" applyFont="1" applyFill="1" applyBorder="1" applyAlignment="1">
      <alignment horizontal="left" vertical="center" wrapText="1"/>
    </xf>
    <xf numFmtId="0" fontId="23" fillId="0" borderId="1" xfId="0" applyFont="1" applyBorder="1"/>
    <xf numFmtId="0" fontId="23" fillId="0" borderId="8" xfId="0" applyFont="1" applyBorder="1"/>
    <xf numFmtId="0" fontId="38" fillId="13" borderId="6" xfId="0" applyFont="1" applyFill="1" applyBorder="1" applyAlignment="1">
      <alignment horizontal="center" vertical="center" wrapText="1"/>
    </xf>
    <xf numFmtId="0" fontId="0" fillId="13" borderId="6" xfId="0" applyFill="1" applyBorder="1" applyAlignment="1">
      <alignment horizontal="center" vertical="center" wrapText="1"/>
    </xf>
    <xf numFmtId="0" fontId="0" fillId="13" borderId="9" xfId="0" applyFill="1" applyBorder="1" applyAlignment="1">
      <alignment horizontal="center" vertical="center" wrapText="1"/>
    </xf>
    <xf numFmtId="0" fontId="38" fillId="13" borderId="0" xfId="0" applyFont="1" applyFill="1" applyBorder="1" applyAlignment="1">
      <alignment horizontal="center" vertical="center" wrapText="1"/>
    </xf>
    <xf numFmtId="0" fontId="0" fillId="13" borderId="0" xfId="0" applyFill="1" applyAlignment="1">
      <alignment horizontal="center" vertical="center" wrapText="1"/>
    </xf>
    <xf numFmtId="0" fontId="0" fillId="13" borderId="7" xfId="0" applyFill="1" applyBorder="1" applyAlignment="1">
      <alignment horizontal="center" vertical="center" wrapText="1"/>
    </xf>
    <xf numFmtId="0" fontId="27" fillId="13" borderId="4" xfId="0" applyFont="1" applyFill="1" applyBorder="1" applyAlignment="1">
      <alignment horizontal="left" vertical="center" wrapText="1"/>
    </xf>
    <xf numFmtId="0" fontId="27" fillId="13" borderId="18" xfId="0" applyFont="1" applyFill="1" applyBorder="1" applyAlignment="1">
      <alignment horizontal="left" vertical="center" wrapText="1"/>
    </xf>
    <xf numFmtId="0" fontId="27" fillId="13" borderId="19" xfId="0" applyFont="1" applyFill="1" applyBorder="1" applyAlignment="1">
      <alignment horizontal="left" vertical="center" wrapText="1"/>
    </xf>
    <xf numFmtId="0" fontId="27" fillId="13" borderId="4" xfId="0" applyFont="1" applyFill="1" applyBorder="1" applyAlignment="1">
      <alignment horizontal="center" vertical="center" wrapText="1"/>
    </xf>
    <xf numFmtId="0" fontId="27" fillId="13" borderId="18" xfId="0" applyFont="1" applyFill="1" applyBorder="1" applyAlignment="1">
      <alignment horizontal="center" vertical="center" wrapText="1"/>
    </xf>
    <xf numFmtId="0" fontId="27" fillId="13" borderId="19" xfId="0" applyFont="1" applyFill="1" applyBorder="1" applyAlignment="1">
      <alignment horizontal="center" vertical="center" wrapText="1"/>
    </xf>
    <xf numFmtId="0" fontId="32" fillId="13" borderId="4" xfId="0" applyFont="1" applyFill="1" applyBorder="1" applyAlignment="1">
      <alignment horizontal="center" vertical="center" wrapText="1"/>
    </xf>
    <xf numFmtId="0" fontId="27" fillId="13" borderId="19" xfId="0" applyFont="1" applyFill="1" applyBorder="1" applyAlignment="1">
      <alignment wrapText="1"/>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22</xdr:row>
      <xdr:rowOff>12700</xdr:rowOff>
    </xdr:from>
    <xdr:to>
      <xdr:col>1</xdr:col>
      <xdr:colOff>0</xdr:colOff>
      <xdr:row>24</xdr:row>
      <xdr:rowOff>0</xdr:rowOff>
    </xdr:to>
    <xdr:pic>
      <xdr:nvPicPr>
        <xdr:cNvPr id="1299" name="Picture 34" descr="alto_ready_for_finish_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4051300"/>
          <a:ext cx="13208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1003300</xdr:colOff>
      <xdr:row>28</xdr:row>
      <xdr:rowOff>0</xdr:rowOff>
    </xdr:to>
    <xdr:pic>
      <xdr:nvPicPr>
        <xdr:cNvPr id="1300"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97500"/>
          <a:ext cx="10033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117475</xdr:colOff>
      <xdr:row>33</xdr:row>
      <xdr:rowOff>133350</xdr:rowOff>
    </xdr:from>
    <xdr:to>
      <xdr:col>7</xdr:col>
      <xdr:colOff>838817</xdr:colOff>
      <xdr:row>33</xdr:row>
      <xdr:rowOff>659129</xdr:rowOff>
    </xdr:to>
    <xdr:sp macro="" textlink="">
      <xdr:nvSpPr>
        <xdr:cNvPr id="17" name="TextBox 16"/>
        <xdr:cNvSpPr txBox="1"/>
      </xdr:nvSpPr>
      <xdr:spPr>
        <a:xfrm>
          <a:off x="142875" y="8229600"/>
          <a:ext cx="9982200" cy="525779"/>
        </a:xfrm>
        <a:prstGeom prst="rect">
          <a:avLst/>
        </a:prstGeom>
        <a:solidFill>
          <a:schemeClr val="tx2">
            <a:lumMod val="40000"/>
            <a:lumOff val="60000"/>
          </a:schemeClr>
        </a:solidFill>
        <a:ln w="63500" cap="sq" cmpd="thinThick">
          <a:solidFill>
            <a:schemeClr val="tx1"/>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ZA" sz="1050" b="1" i="0" u="sng" strike="noStrike" kern="0" cap="none" spc="0" normalizeH="0" baseline="0" noProof="0">
              <a:ln>
                <a:noFill/>
              </a:ln>
              <a:solidFill>
                <a:schemeClr val="bg1"/>
              </a:solidFill>
              <a:effectLst/>
              <a:uLnTx/>
              <a:uFillTx/>
              <a:latin typeface="Arial" panose="020B0604020202020204" pitchFamily="34" charset="0"/>
              <a:cs typeface="Arial" panose="020B0604020202020204" pitchFamily="34" charset="0"/>
            </a:rPr>
            <a:t>AVIONICS</a:t>
          </a:r>
          <a:r>
            <a:rPr kumimoji="0" lang="en-ZA" sz="900" b="1" i="0" u="none" strike="noStrike" kern="0" cap="none" spc="0" normalizeH="0" baseline="0" noProof="0">
              <a:ln>
                <a:noFill/>
              </a:ln>
              <a:solidFill>
                <a:schemeClr val="bg1"/>
              </a:solidFill>
              <a:effectLst/>
              <a:uLnTx/>
              <a:uFillTx/>
              <a:latin typeface="Arial" panose="020B0604020202020204" pitchFamily="34" charset="0"/>
              <a:cs typeface="Arial" panose="020B0604020202020204" pitchFamily="34" charset="0"/>
            </a:rPr>
            <a:t>: ALL FACTORY INSTALLED MGL OR DYNON GLASS COCKPIT OPTIONS, AUTO PILOT, RADIO TRANSCEIVER, MODE S TRANSPONDER, HEADSETS, GPS &amp; AIR CONDITIONING SYSTEMS  WILL BE QUOTED FOR BASED ON INDIVIDUAL REQUIREMENTS </a:t>
          </a:r>
        </a:p>
      </xdr:txBody>
    </xdr:sp>
    <xdr:clientData/>
  </xdr:twoCellAnchor>
  <xdr:twoCellAnchor>
    <xdr:from>
      <xdr:col>0</xdr:col>
      <xdr:colOff>0</xdr:colOff>
      <xdr:row>116</xdr:row>
      <xdr:rowOff>28574</xdr:rowOff>
    </xdr:from>
    <xdr:to>
      <xdr:col>8</xdr:col>
      <xdr:colOff>0</xdr:colOff>
      <xdr:row>133</xdr:row>
      <xdr:rowOff>57149</xdr:rowOff>
    </xdr:to>
    <xdr:sp macro="" textlink="">
      <xdr:nvSpPr>
        <xdr:cNvPr id="2" name="TextBox 1"/>
        <xdr:cNvSpPr txBox="1"/>
      </xdr:nvSpPr>
      <xdr:spPr>
        <a:xfrm>
          <a:off x="0" y="25355549"/>
          <a:ext cx="10401300" cy="3381375"/>
        </a:xfrm>
        <a:prstGeom prst="rect">
          <a:avLst/>
        </a:prstGeom>
        <a:solidFill>
          <a:schemeClr val="bg1">
            <a:lumMod val="95000"/>
          </a:schemeClr>
        </a:solidFill>
        <a:ln w="9525" cap="rnd"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ctr">
            <a:spcAft>
              <a:spcPts val="0"/>
            </a:spcAft>
            <a:buFontTx/>
            <a:buNone/>
          </a:pPr>
          <a:r>
            <a:rPr lang="en-US" sz="1000" u="sng">
              <a:effectLst/>
              <a:latin typeface="+mn-lt"/>
              <a:ea typeface="Times New Roman"/>
            </a:rPr>
            <a:t>TERMS &amp; CONDITIONS</a:t>
          </a:r>
        </a:p>
        <a:p>
          <a:pPr marL="171450" lvl="0" indent="-171450" algn="l">
            <a:spcAft>
              <a:spcPts val="0"/>
            </a:spcAft>
            <a:buFont typeface="Arial" panose="020B0604020202020204" pitchFamily="34" charset="0"/>
            <a:buChar char="•"/>
          </a:pPr>
          <a:r>
            <a:rPr lang="en-US" sz="1000">
              <a:effectLst/>
              <a:latin typeface="+mn-lt"/>
              <a:ea typeface="Times New Roman"/>
            </a:rPr>
            <a:t>It will remain the responsibility of the customer to confirm exactly how the imported kit or ‘ready to fly’ ALTO TG is to be delivered in terms of factory fitted options and</a:t>
          </a:r>
          <a:r>
            <a:rPr lang="en-US" sz="1000" baseline="0">
              <a:effectLst/>
              <a:latin typeface="+mn-lt"/>
              <a:ea typeface="Times New Roman"/>
            </a:rPr>
            <a:t>  </a:t>
          </a:r>
        </a:p>
        <a:p>
          <a:pPr marL="0" lvl="0" indent="0" algn="l">
            <a:spcAft>
              <a:spcPts val="0"/>
            </a:spcAft>
            <a:buFontTx/>
            <a:buNone/>
          </a:pPr>
          <a:r>
            <a:rPr lang="en-US" sz="1000">
              <a:effectLst/>
              <a:latin typeface="+mn-lt"/>
              <a:ea typeface="Times New Roman"/>
            </a:rPr>
            <a:t>      specification levels. </a:t>
          </a:r>
        </a:p>
        <a:p>
          <a:pPr marL="171450" lvl="0" indent="-171450" algn="l">
            <a:spcAft>
              <a:spcPts val="0"/>
            </a:spcAft>
            <a:buFont typeface="Arial" panose="020B0604020202020204" pitchFamily="34" charset="0"/>
            <a:buChar char="•"/>
          </a:pPr>
          <a:r>
            <a:rPr lang="en-US" sz="1000">
              <a:effectLst/>
              <a:latin typeface="+mn-lt"/>
              <a:ea typeface="Times New Roman"/>
            </a:rPr>
            <a:t>Any items not specified at the time orders are confirmed will be subject to additional delays and shipping costs.  </a:t>
          </a:r>
          <a:endParaRPr lang="en-ZA" sz="1000">
            <a:effectLst/>
            <a:latin typeface="+mn-lt"/>
            <a:ea typeface="Times New Roman"/>
          </a:endParaRPr>
        </a:p>
        <a:p>
          <a:pPr marL="171450" lvl="0" indent="-171450" algn="l">
            <a:spcAft>
              <a:spcPts val="0"/>
            </a:spcAft>
            <a:buFont typeface="Arial" panose="020B0604020202020204" pitchFamily="34" charset="0"/>
            <a:buChar char="•"/>
          </a:pPr>
          <a:r>
            <a:rPr lang="en-US" sz="1000">
              <a:effectLst/>
              <a:latin typeface="+mn-lt"/>
              <a:ea typeface="Times New Roman"/>
            </a:rPr>
            <a:t>Shipping freight container charges are estimated in USA Dollars/20ft container and are subject to confirmation. Insurance cover based on the value of the consignment </a:t>
          </a:r>
        </a:p>
        <a:p>
          <a:pPr marL="0" lvl="0" indent="0" algn="l">
            <a:spcAft>
              <a:spcPts val="0"/>
            </a:spcAft>
            <a:buFontTx/>
            <a:buNone/>
          </a:pPr>
          <a:r>
            <a:rPr lang="en-US" sz="1000">
              <a:effectLst/>
              <a:latin typeface="+mn-lt"/>
              <a:ea typeface="Times New Roman"/>
            </a:rPr>
            <a:t>      is  non-negotiable. </a:t>
          </a:r>
          <a:endParaRPr lang="en-ZA" sz="1000">
            <a:effectLst/>
            <a:latin typeface="+mn-lt"/>
            <a:ea typeface="Times New Roman"/>
          </a:endParaRPr>
        </a:p>
        <a:p>
          <a:pPr marL="171450" lvl="0" indent="-171450" algn="l">
            <a:spcAft>
              <a:spcPts val="0"/>
            </a:spcAft>
            <a:buFont typeface="Arial" panose="020B0604020202020204" pitchFamily="34" charset="0"/>
            <a:buChar char="•"/>
          </a:pPr>
          <a:r>
            <a:rPr lang="en-US" sz="1000">
              <a:effectLst/>
              <a:latin typeface="+mn-lt"/>
              <a:ea typeface="Times New Roman"/>
            </a:rPr>
            <a:t>Any and all SACAA or RAASA documentation requirements and costs are for the customers  account and it will remain their responsibility to establish before orders are </a:t>
          </a:r>
        </a:p>
        <a:p>
          <a:pPr marL="0" lvl="0" indent="0" algn="l">
            <a:spcAft>
              <a:spcPts val="0"/>
            </a:spcAft>
            <a:buFontTx/>
            <a:buNone/>
          </a:pPr>
          <a:r>
            <a:rPr lang="en-US" sz="1000">
              <a:effectLst/>
              <a:latin typeface="+mn-lt"/>
              <a:ea typeface="Times New Roman"/>
            </a:rPr>
            <a:t>      confirmed and paid what registration, equipment levels and authority to fly requirements are currently in effect to meet their specific needs. Sabre Aircraft will naturally </a:t>
          </a:r>
        </a:p>
        <a:p>
          <a:pPr marL="0" lvl="0" indent="0" algn="l">
            <a:spcAft>
              <a:spcPts val="0"/>
            </a:spcAft>
            <a:buFontTx/>
            <a:buNone/>
          </a:pPr>
          <a:r>
            <a:rPr lang="en-US" sz="1000">
              <a:effectLst/>
              <a:latin typeface="+mn-lt"/>
              <a:ea typeface="Times New Roman"/>
            </a:rPr>
            <a:t>      endeavor to assist in this process wherever applicable but the customer will incur additional fees based on documentation charges, time and travelling costs.  </a:t>
          </a:r>
          <a:endParaRPr lang="en-ZA" sz="1000">
            <a:effectLst/>
            <a:latin typeface="+mn-lt"/>
            <a:ea typeface="Times New Roman"/>
          </a:endParaRPr>
        </a:p>
        <a:p>
          <a:pPr marL="0" lvl="0" indent="0" algn="ctr">
            <a:spcAft>
              <a:spcPts val="0"/>
            </a:spcAft>
            <a:buFontTx/>
            <a:buNone/>
          </a:pPr>
          <a:r>
            <a:rPr lang="en-US" sz="1000" b="1" u="sng">
              <a:effectLst/>
              <a:latin typeface="+mn-lt"/>
              <a:ea typeface="Times New Roman"/>
            </a:rPr>
            <a:t>Payment terms</a:t>
          </a:r>
          <a:r>
            <a:rPr lang="en-US" sz="1000" u="sng">
              <a:effectLst/>
              <a:latin typeface="+mn-lt"/>
              <a:ea typeface="Times New Roman"/>
            </a:rPr>
            <a:t>: </a:t>
          </a:r>
        </a:p>
        <a:p>
          <a:pPr marL="171450" lvl="0" indent="-171450" algn="l">
            <a:spcAft>
              <a:spcPts val="0"/>
            </a:spcAft>
            <a:buFont typeface="Arial" panose="020B0604020202020204" pitchFamily="34" charset="0"/>
            <a:buChar char="•"/>
          </a:pPr>
          <a:r>
            <a:rPr lang="en-US" sz="1000">
              <a:effectLst/>
              <a:latin typeface="+mn-lt"/>
              <a:ea typeface="Times New Roman"/>
            </a:rPr>
            <a:t>To enable production on confirmed orders for ‘ready to fly’ aircraft an initial 5% down payment will be levied. This amount will be billed at the confirmed Euro buying </a:t>
          </a:r>
        </a:p>
        <a:p>
          <a:pPr marL="0" lvl="0" indent="0" algn="l">
            <a:spcAft>
              <a:spcPts val="0"/>
            </a:spcAft>
            <a:buFontTx/>
            <a:buNone/>
          </a:pPr>
          <a:r>
            <a:rPr lang="en-US" sz="1000">
              <a:effectLst/>
              <a:latin typeface="+mn-lt"/>
              <a:ea typeface="Times New Roman"/>
            </a:rPr>
            <a:t>     rate of exchange and is non-refundable after 14 days on signed purchase orders. For ‘ready to fly’ ALTO TG orders 20 000 Euro will be invoiced </a:t>
          </a:r>
          <a:r>
            <a:rPr kumimoji="0" lang="en-US" sz="1000" b="0" i="0" u="none" strike="noStrike" kern="0" cap="none" spc="0" normalizeH="0" baseline="0" noProof="0">
              <a:ln>
                <a:noFill/>
              </a:ln>
              <a:solidFill>
                <a:prstClr val="black"/>
              </a:solidFill>
              <a:effectLst/>
              <a:uLnTx/>
              <a:uFillTx/>
              <a:latin typeface="+mn-lt"/>
              <a:ea typeface="Times New Roman"/>
              <a:cs typeface="+mn-cs"/>
            </a:rPr>
            <a:t>to cover the  purchase </a:t>
          </a:r>
        </a:p>
        <a:p>
          <a:pPr marL="0" lvl="0" indent="0" algn="l">
            <a:spcAft>
              <a:spcPts val="0"/>
            </a:spcAft>
            <a:buFontTx/>
            <a:buNone/>
          </a:pPr>
          <a:r>
            <a:rPr kumimoji="0" lang="en-US" sz="1000" b="0" i="0" u="none" strike="noStrike" kern="0" cap="none" spc="0" normalizeH="0" baseline="0" noProof="0">
              <a:ln>
                <a:noFill/>
              </a:ln>
              <a:solidFill>
                <a:prstClr val="black"/>
              </a:solidFill>
              <a:effectLst/>
              <a:uLnTx/>
              <a:uFillTx/>
              <a:latin typeface="+mn-lt"/>
              <a:ea typeface="Times New Roman"/>
              <a:cs typeface="+mn-cs"/>
            </a:rPr>
            <a:t>     cost and installation of the specified Rotax 912 series engine </a:t>
          </a:r>
          <a:r>
            <a:rPr lang="en-US" sz="1000">
              <a:effectLst/>
              <a:latin typeface="+mn-lt"/>
              <a:ea typeface="Times New Roman"/>
            </a:rPr>
            <a:t>at that stage in the production process. A further 45% of the order value will become  due after eight  </a:t>
          </a:r>
        </a:p>
        <a:p>
          <a:pPr marL="0" lvl="0" indent="0" algn="l">
            <a:spcAft>
              <a:spcPts val="0"/>
            </a:spcAft>
            <a:buFontTx/>
            <a:buNone/>
          </a:pPr>
          <a:r>
            <a:rPr lang="en-US" sz="1000">
              <a:effectLst/>
              <a:latin typeface="+mn-lt"/>
              <a:ea typeface="Times New Roman"/>
            </a:rPr>
            <a:t>     weeks with the remaining 45% balance on kits payable when the consignment has been checked, packed into the container and released to the shipping agent.  </a:t>
          </a:r>
          <a:endParaRPr lang="en-ZA" sz="1000">
            <a:effectLst/>
            <a:latin typeface="+mn-lt"/>
            <a:ea typeface="Times New Roman"/>
          </a:endParaRPr>
        </a:p>
        <a:p>
          <a:pPr marL="171450" lvl="0" indent="-171450" algn="l">
            <a:spcAft>
              <a:spcPts val="0"/>
            </a:spcAft>
            <a:buFont typeface="Arial" panose="020B0604020202020204" pitchFamily="34" charset="0"/>
            <a:buChar char="•"/>
          </a:pPr>
          <a:r>
            <a:rPr lang="en-US" sz="1000">
              <a:effectLst/>
              <a:latin typeface="+mn-lt"/>
              <a:ea typeface="Times New Roman"/>
            </a:rPr>
            <a:t>On “ready to fly” </a:t>
          </a:r>
          <a:r>
            <a:rPr lang="en-US" sz="1000" u="sng">
              <a:effectLst/>
              <a:latin typeface="+mn-lt"/>
              <a:ea typeface="Times New Roman"/>
            </a:rPr>
            <a:t>complete</a:t>
          </a:r>
          <a:r>
            <a:rPr lang="en-US" sz="1000">
              <a:effectLst/>
              <a:latin typeface="+mn-lt"/>
              <a:ea typeface="Times New Roman"/>
            </a:rPr>
            <a:t> factory assembled aircraft 5% of the total order may be withheld subject to the successful completion of an initial test flight, systems &amp; </a:t>
          </a:r>
        </a:p>
        <a:p>
          <a:pPr marL="0" lvl="0" indent="0" algn="l">
            <a:spcAft>
              <a:spcPts val="0"/>
            </a:spcAft>
            <a:buFontTx/>
            <a:buNone/>
          </a:pPr>
          <a:r>
            <a:rPr lang="en-US" sz="1000">
              <a:effectLst/>
              <a:latin typeface="+mn-lt"/>
              <a:ea typeface="Times New Roman"/>
            </a:rPr>
            <a:t>     equipment check. Prior to handover any outstanding monies must have been settled in full.   </a:t>
          </a:r>
          <a:endParaRPr lang="en-ZA" sz="1000">
            <a:effectLst/>
            <a:latin typeface="+mn-lt"/>
            <a:ea typeface="Times New Roman"/>
          </a:endParaRPr>
        </a:p>
        <a:p>
          <a:pPr marL="171450" lvl="0" indent="-171450" algn="l">
            <a:spcAft>
              <a:spcPts val="0"/>
            </a:spcAft>
            <a:buFont typeface="Arial" panose="020B0604020202020204" pitchFamily="34" charset="0"/>
            <a:buChar char="•"/>
          </a:pPr>
          <a:r>
            <a:rPr lang="en-US" sz="1000">
              <a:effectLst/>
              <a:latin typeface="+mn-lt"/>
              <a:ea typeface="Times New Roman"/>
            </a:rPr>
            <a:t>Customs VAT, freight charges and agent fees will become payable when the container is released to the shipping agent on arrival in Durban and these costs must be </a:t>
          </a:r>
        </a:p>
        <a:p>
          <a:pPr marL="0" lvl="0" indent="0" algn="l">
            <a:spcAft>
              <a:spcPts val="0"/>
            </a:spcAft>
            <a:buFontTx/>
            <a:buNone/>
          </a:pPr>
          <a:r>
            <a:rPr lang="en-US" sz="1000">
              <a:effectLst/>
              <a:latin typeface="+mn-lt"/>
              <a:ea typeface="Times New Roman"/>
            </a:rPr>
            <a:t>      settled in full prior to delivery. AAA cc t/Sabre Aircraft reserves the right to retain ownership of the consignment until all accounts have been settled.  </a:t>
          </a:r>
          <a:endParaRPr lang="en-ZA" sz="1000">
            <a:effectLst/>
            <a:latin typeface="+mn-lt"/>
            <a:ea typeface="Times New Roman"/>
          </a:endParaRPr>
        </a:p>
        <a:p>
          <a:pPr marL="171450" lvl="0" indent="-171450" algn="l">
            <a:spcAft>
              <a:spcPts val="0"/>
            </a:spcAft>
            <a:buFont typeface="Arial" panose="020B0604020202020204" pitchFamily="34" charset="0"/>
            <a:buChar char="•"/>
          </a:pPr>
          <a:r>
            <a:rPr lang="en-US" sz="1000">
              <a:effectLst/>
              <a:latin typeface="+mn-lt"/>
              <a:ea typeface="Times New Roman"/>
            </a:rPr>
            <a:t>Should the customer over the period of this agreement believe that it is in their best interests to settle in full or in part due to more favorable exchange rate conditions - </a:t>
          </a:r>
        </a:p>
        <a:p>
          <a:pPr marL="0" lvl="0" indent="0" algn="l">
            <a:spcAft>
              <a:spcPts val="0"/>
            </a:spcAft>
            <a:buFontTx/>
            <a:buNone/>
          </a:pPr>
          <a:r>
            <a:rPr lang="en-US" sz="1000">
              <a:effectLst/>
              <a:latin typeface="+mn-lt"/>
              <a:ea typeface="Times New Roman"/>
            </a:rPr>
            <a:t>      this option will remain open provided not less than 5000 Euro is being transferred at any one time.</a:t>
          </a:r>
          <a:endParaRPr lang="en-ZA" sz="1000">
            <a:effectLst/>
            <a:latin typeface="+mn-lt"/>
            <a:ea typeface="Times New Roman"/>
          </a:endParaRPr>
        </a:p>
        <a:p>
          <a:endParaRPr lang="en-ZA" sz="1100">
            <a:latin typeface="+mn-lt"/>
          </a:endParaRPr>
        </a:p>
      </xdr:txBody>
    </xdr:sp>
    <xdr:clientData/>
  </xdr:twoCellAnchor>
  <xdr:twoCellAnchor>
    <xdr:from>
      <xdr:col>0</xdr:col>
      <xdr:colOff>57150</xdr:colOff>
      <xdr:row>133</xdr:row>
      <xdr:rowOff>142875</xdr:rowOff>
    </xdr:from>
    <xdr:to>
      <xdr:col>7</xdr:col>
      <xdr:colOff>1228767</xdr:colOff>
      <xdr:row>145</xdr:row>
      <xdr:rowOff>66675</xdr:rowOff>
    </xdr:to>
    <xdr:sp macro="" textlink="">
      <xdr:nvSpPr>
        <xdr:cNvPr id="3" name="TextBox 2"/>
        <xdr:cNvSpPr txBox="1"/>
      </xdr:nvSpPr>
      <xdr:spPr>
        <a:xfrm>
          <a:off x="57150" y="28822650"/>
          <a:ext cx="10306050" cy="2324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ZA" sz="1100"/>
        </a:p>
        <a:p>
          <a:r>
            <a:rPr lang="en-ZA" sz="1100" b="1"/>
            <a:t>Signed on this the ______ day of _____________________ /2017 at ___________________________________in acceptance of the terms and conditions of this confirmed order as specified herein.</a:t>
          </a:r>
        </a:p>
        <a:p>
          <a:endParaRPr lang="en-ZA" sz="1100" b="1"/>
        </a:p>
        <a:p>
          <a:pPr>
            <a:lnSpc>
              <a:spcPts val="1200"/>
            </a:lnSpc>
          </a:pPr>
          <a:r>
            <a:rPr lang="en-ZA" sz="1100" b="1"/>
            <a:t>___________________________________ (Signature of Purchaser) Name &amp; and Surname: ________________________________________ID No:________________________</a:t>
          </a:r>
        </a:p>
        <a:p>
          <a:pPr>
            <a:lnSpc>
              <a:spcPts val="1200"/>
            </a:lnSpc>
          </a:pPr>
          <a:endParaRPr lang="en-ZA" sz="1100" b="1"/>
        </a:p>
        <a:p>
          <a:endParaRPr lang="en-ZA" sz="1100" b="1"/>
        </a:p>
        <a:p>
          <a:pPr>
            <a:lnSpc>
              <a:spcPts val="1200"/>
            </a:lnSpc>
          </a:pPr>
          <a:endParaRPr lang="en-ZA" sz="1100" b="1"/>
        </a:p>
        <a:p>
          <a:pPr marL="0" marR="0" lvl="0" indent="0" defTabSz="914400" eaLnBrk="1" fontAlgn="auto" latinLnBrk="0" hangingPunct="1">
            <a:lnSpc>
              <a:spcPts val="1200"/>
            </a:lnSpc>
            <a:spcBef>
              <a:spcPts val="0"/>
            </a:spcBef>
            <a:spcAft>
              <a:spcPts val="0"/>
            </a:spcAft>
            <a:buClrTx/>
            <a:buSzTx/>
            <a:buFontTx/>
            <a:buNone/>
            <a:tabLst/>
            <a:defRPr/>
          </a:pPr>
          <a:r>
            <a:rPr kumimoji="0" lang="en-ZA" sz="1100" b="1" i="0" u="none" strike="noStrike" kern="0" cap="none" spc="0" normalizeH="0" baseline="0" noProof="0">
              <a:ln>
                <a:noFill/>
              </a:ln>
              <a:solidFill>
                <a:prstClr val="black"/>
              </a:solidFill>
              <a:effectLst/>
              <a:uLnTx/>
              <a:uFillTx/>
              <a:latin typeface="+mn-lt"/>
              <a:ea typeface="+mn-ea"/>
              <a:cs typeface="+mn-cs"/>
            </a:rPr>
            <a:t>___________________________________    (Signature of Agent/s)     Name &amp; and Surname: ______________________________________ID No:________________________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ZA" sz="1100" b="1" i="0" u="none" strike="noStrike" kern="0" cap="none" spc="0" normalizeH="0" baseline="0" noProof="0">
            <a:ln>
              <a:noFill/>
            </a:ln>
            <a:solidFill>
              <a:prstClr val="black"/>
            </a:solidFill>
            <a:effectLst/>
            <a:uLnTx/>
            <a:uFillTx/>
            <a:latin typeface="+mn-lt"/>
            <a:ea typeface="+mn-ea"/>
            <a:cs typeface="+mn-cs"/>
          </a:endParaRPr>
        </a:p>
        <a:p>
          <a:pPr>
            <a:lnSpc>
              <a:spcPts val="1100"/>
            </a:lnSpc>
          </a:pPr>
          <a:endParaRPr lang="en-ZA" sz="1100" b="1"/>
        </a:p>
      </xdr:txBody>
    </xdr:sp>
    <xdr:clientData/>
  </xdr:twoCellAnchor>
  <xdr:twoCellAnchor>
    <xdr:from>
      <xdr:col>7</xdr:col>
      <xdr:colOff>1249681</xdr:colOff>
      <xdr:row>125</xdr:row>
      <xdr:rowOff>152400</xdr:rowOff>
    </xdr:from>
    <xdr:to>
      <xdr:col>8</xdr:col>
      <xdr:colOff>30005</xdr:colOff>
      <xdr:row>125</xdr:row>
      <xdr:rowOff>198119</xdr:rowOff>
    </xdr:to>
    <xdr:sp macro="" textlink="">
      <xdr:nvSpPr>
        <xdr:cNvPr id="4" name="TextBox 3"/>
        <xdr:cNvSpPr txBox="1"/>
      </xdr:nvSpPr>
      <xdr:spPr>
        <a:xfrm>
          <a:off x="10384156" y="2747962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ichardstubbs@mweb.co.za" TargetMode="External"/><Relationship Id="rId2" Type="http://schemas.openxmlformats.org/officeDocument/2006/relationships/hyperlink" Target="http://www.directfly.cz/www.flyshop.cz"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enableFormatConditionsCalculation="0">
    <tabColor rgb="FFFFC000"/>
  </sheetPr>
  <dimension ref="A1:AV253"/>
  <sheetViews>
    <sheetView tabSelected="1" topLeftCell="A28" zoomScale="150" zoomScaleNormal="150" zoomScalePageLayoutView="150" workbookViewId="0">
      <selection activeCell="C38" sqref="C38"/>
    </sheetView>
  </sheetViews>
  <sheetFormatPr baseColWidth="10" defaultColWidth="8.6640625" defaultRowHeight="16" x14ac:dyDescent="0.2"/>
  <cols>
    <col min="1" max="1" width="17.5" style="4" customWidth="1"/>
    <col min="2" max="2" width="71.5" style="4" customWidth="1"/>
    <col min="3" max="3" width="6.5" style="4" customWidth="1"/>
    <col min="4" max="4" width="8.1640625" style="60" customWidth="1"/>
    <col min="5" max="5" width="7" style="4" customWidth="1"/>
    <col min="6" max="6" width="17.5" style="4" customWidth="1"/>
    <col min="7" max="7" width="10.83203125" style="4" bestFit="1" customWidth="1"/>
    <col min="8" max="8" width="16.6640625" style="61" customWidth="1"/>
    <col min="9" max="9" width="51.6640625" style="72" bestFit="1" customWidth="1"/>
    <col min="10" max="48" width="8.6640625" style="70"/>
    <col min="49" max="16384" width="8.6640625" style="4"/>
  </cols>
  <sheetData>
    <row r="1" spans="1:9" ht="75.75" customHeight="1" x14ac:dyDescent="0.2">
      <c r="A1" s="247" t="s">
        <v>121</v>
      </c>
      <c r="B1" s="248"/>
      <c r="C1" s="248"/>
      <c r="D1" s="248"/>
      <c r="E1" s="248"/>
      <c r="F1" s="248"/>
      <c r="G1" s="248"/>
      <c r="H1" s="249"/>
    </row>
    <row r="2" spans="1:9" ht="23" x14ac:dyDescent="0.25">
      <c r="A2" s="245" t="s">
        <v>56</v>
      </c>
      <c r="B2" s="246"/>
      <c r="C2" s="245" t="s">
        <v>1</v>
      </c>
      <c r="D2" s="246"/>
      <c r="E2" s="119"/>
      <c r="F2" s="120"/>
      <c r="G2" s="121"/>
      <c r="H2" s="122" t="s">
        <v>55</v>
      </c>
      <c r="I2" s="66"/>
    </row>
    <row r="3" spans="1:9" x14ac:dyDescent="0.2">
      <c r="A3" s="5"/>
      <c r="B3" s="5"/>
      <c r="C3" s="6"/>
      <c r="D3" s="7"/>
      <c r="E3" s="1"/>
      <c r="F3" s="2"/>
      <c r="G3" s="3"/>
      <c r="H3" s="76"/>
      <c r="I3" s="66"/>
    </row>
    <row r="4" spans="1:9" x14ac:dyDescent="0.2">
      <c r="A4" s="8" t="s">
        <v>2</v>
      </c>
      <c r="B4" s="5"/>
      <c r="C4" s="6"/>
      <c r="D4" s="7"/>
      <c r="E4" s="9" t="s">
        <v>3</v>
      </c>
      <c r="F4" s="2"/>
      <c r="G4" s="3"/>
      <c r="H4" s="76"/>
      <c r="I4" s="66"/>
    </row>
    <row r="5" spans="1:9" x14ac:dyDescent="0.2">
      <c r="A5" s="10" t="s">
        <v>4</v>
      </c>
      <c r="B5" s="14" t="s">
        <v>27</v>
      </c>
      <c r="C5" s="6"/>
      <c r="D5" s="7"/>
      <c r="E5" s="11" t="s">
        <v>4</v>
      </c>
      <c r="F5" s="12"/>
      <c r="G5" s="3"/>
      <c r="H5" s="76"/>
      <c r="I5" s="53"/>
    </row>
    <row r="6" spans="1:9" x14ac:dyDescent="0.2">
      <c r="A6" s="10" t="s">
        <v>5</v>
      </c>
      <c r="B6" s="13" t="s">
        <v>28</v>
      </c>
      <c r="C6" s="6"/>
      <c r="D6" s="7"/>
      <c r="E6" s="11" t="s">
        <v>5</v>
      </c>
      <c r="F6" s="12"/>
      <c r="G6" s="3"/>
      <c r="H6" s="76"/>
      <c r="I6" s="53"/>
    </row>
    <row r="7" spans="1:9" x14ac:dyDescent="0.2">
      <c r="A7" s="10" t="s">
        <v>6</v>
      </c>
      <c r="B7" s="13" t="s">
        <v>29</v>
      </c>
      <c r="C7" s="10" t="s">
        <v>7</v>
      </c>
      <c r="D7" s="14">
        <v>2068</v>
      </c>
      <c r="E7" s="11" t="s">
        <v>6</v>
      </c>
      <c r="F7" s="12"/>
      <c r="G7" s="15" t="s">
        <v>7</v>
      </c>
      <c r="H7" s="77"/>
      <c r="I7" s="53"/>
    </row>
    <row r="8" spans="1:9" x14ac:dyDescent="0.2">
      <c r="A8" s="10" t="s">
        <v>8</v>
      </c>
      <c r="B8" s="13" t="s">
        <v>30</v>
      </c>
      <c r="C8" s="16"/>
      <c r="D8" s="7"/>
      <c r="E8" s="11" t="s">
        <v>8</v>
      </c>
      <c r="F8" s="12"/>
      <c r="G8" s="17"/>
      <c r="H8" s="76"/>
      <c r="I8" s="53"/>
    </row>
    <row r="9" spans="1:9" x14ac:dyDescent="0.2">
      <c r="A9" s="10" t="s">
        <v>9</v>
      </c>
      <c r="B9" s="18" t="s">
        <v>53</v>
      </c>
      <c r="C9" s="6"/>
      <c r="D9" s="7"/>
      <c r="E9" s="11" t="s">
        <v>9</v>
      </c>
      <c r="F9" s="12"/>
      <c r="G9" s="3"/>
      <c r="H9" s="76"/>
      <c r="I9" s="53"/>
    </row>
    <row r="10" spans="1:9" x14ac:dyDescent="0.2">
      <c r="A10" s="10" t="s">
        <v>10</v>
      </c>
      <c r="B10" s="19" t="s">
        <v>25</v>
      </c>
      <c r="C10" s="6"/>
      <c r="D10" s="7"/>
      <c r="E10" s="11" t="s">
        <v>10</v>
      </c>
      <c r="F10" s="12"/>
      <c r="G10" s="3"/>
      <c r="H10" s="76"/>
      <c r="I10" s="53"/>
    </row>
    <row r="11" spans="1:9" x14ac:dyDescent="0.2">
      <c r="A11" s="10" t="s">
        <v>11</v>
      </c>
      <c r="B11" s="19" t="s">
        <v>31</v>
      </c>
      <c r="C11" s="6"/>
      <c r="D11" s="7"/>
      <c r="E11" s="1"/>
      <c r="F11" s="2"/>
      <c r="G11" s="3"/>
      <c r="H11" s="78"/>
      <c r="I11" s="53"/>
    </row>
    <row r="12" spans="1:9" x14ac:dyDescent="0.2">
      <c r="A12" s="263" t="s">
        <v>85</v>
      </c>
      <c r="B12" s="263" t="s">
        <v>101</v>
      </c>
      <c r="C12" s="266" t="s">
        <v>97</v>
      </c>
      <c r="D12" s="260" t="s">
        <v>92</v>
      </c>
      <c r="E12" s="123" t="s">
        <v>0</v>
      </c>
      <c r="F12" s="208" t="s">
        <v>32</v>
      </c>
      <c r="G12" s="201" t="s">
        <v>105</v>
      </c>
      <c r="H12" s="124" t="s">
        <v>34</v>
      </c>
      <c r="I12" s="20">
        <v>25</v>
      </c>
    </row>
    <row r="13" spans="1:9" x14ac:dyDescent="0.2">
      <c r="A13" s="264"/>
      <c r="B13" s="264"/>
      <c r="C13" s="264"/>
      <c r="D13" s="261"/>
      <c r="E13" s="123"/>
      <c r="F13" s="209"/>
      <c r="G13" s="202"/>
      <c r="H13" s="124"/>
      <c r="I13" s="20"/>
    </row>
    <row r="14" spans="1:9" ht="17" customHeight="1" x14ac:dyDescent="0.2">
      <c r="A14" s="265"/>
      <c r="B14" s="265"/>
      <c r="C14" s="267"/>
      <c r="D14" s="262"/>
      <c r="E14" s="123" t="s">
        <v>12</v>
      </c>
      <c r="F14" s="210"/>
      <c r="G14" s="203"/>
      <c r="H14" s="124" t="s">
        <v>33</v>
      </c>
      <c r="I14" s="67"/>
    </row>
    <row r="15" spans="1:9" hidden="1" x14ac:dyDescent="0.2">
      <c r="A15" s="21"/>
      <c r="B15" s="21"/>
      <c r="C15" s="22"/>
      <c r="D15" s="23"/>
      <c r="E15" s="24"/>
      <c r="F15" s="25"/>
      <c r="G15" s="26"/>
      <c r="H15" s="27"/>
      <c r="I15" s="53"/>
    </row>
    <row r="16" spans="1:9" hidden="1" x14ac:dyDescent="0.2">
      <c r="A16" s="28" t="s">
        <v>13</v>
      </c>
      <c r="B16" s="29" t="s">
        <v>13</v>
      </c>
      <c r="C16" s="30"/>
      <c r="D16" s="31"/>
      <c r="E16" s="32"/>
      <c r="F16" s="33">
        <v>450000</v>
      </c>
      <c r="G16" s="34"/>
      <c r="H16" s="35">
        <f>C16*F16/$I$12</f>
        <v>0</v>
      </c>
      <c r="I16" s="53"/>
    </row>
    <row r="17" spans="1:48" ht="88.5" hidden="1" customHeight="1" x14ac:dyDescent="0.2">
      <c r="A17" s="36"/>
      <c r="B17" s="37"/>
      <c r="C17" s="38"/>
      <c r="D17" s="39"/>
      <c r="E17" s="40"/>
      <c r="F17" s="41"/>
      <c r="G17" s="42"/>
      <c r="H17" s="43"/>
      <c r="I17" s="53"/>
    </row>
    <row r="18" spans="1:48" ht="21" hidden="1" customHeight="1" x14ac:dyDescent="0.2">
      <c r="A18" s="233" t="s">
        <v>14</v>
      </c>
      <c r="B18" s="234"/>
      <c r="C18" s="234"/>
      <c r="D18" s="234"/>
      <c r="E18" s="234"/>
      <c r="F18" s="234"/>
      <c r="G18" s="234"/>
      <c r="H18" s="235"/>
      <c r="I18" s="53"/>
    </row>
    <row r="19" spans="1:48" ht="51" hidden="1" customHeight="1" x14ac:dyDescent="0.2">
      <c r="A19" s="230" t="s">
        <v>83</v>
      </c>
      <c r="B19" s="231"/>
      <c r="C19" s="231"/>
      <c r="D19" s="231"/>
      <c r="E19" s="231"/>
      <c r="F19" s="231"/>
      <c r="G19" s="231"/>
      <c r="H19" s="232"/>
      <c r="I19" s="53"/>
    </row>
    <row r="20" spans="1:48" hidden="1" x14ac:dyDescent="0.2">
      <c r="A20" s="244" t="s">
        <v>15</v>
      </c>
      <c r="B20" s="231"/>
      <c r="C20" s="231"/>
      <c r="D20" s="231"/>
      <c r="E20" s="231"/>
      <c r="F20" s="231"/>
      <c r="G20" s="231"/>
      <c r="H20" s="232"/>
      <c r="I20" s="53"/>
    </row>
    <row r="21" spans="1:48" ht="32.25" hidden="1" customHeight="1" x14ac:dyDescent="0.2">
      <c r="A21" s="251" t="s">
        <v>16</v>
      </c>
      <c r="B21" s="252"/>
      <c r="C21" s="252"/>
      <c r="D21" s="252"/>
      <c r="E21" s="252"/>
      <c r="F21" s="252"/>
      <c r="G21" s="252"/>
      <c r="H21" s="253"/>
      <c r="I21" s="53"/>
    </row>
    <row r="22" spans="1:48" ht="27.75" customHeight="1" x14ac:dyDescent="0.2">
      <c r="A22" s="83" t="s">
        <v>75</v>
      </c>
      <c r="B22" s="115" t="s">
        <v>65</v>
      </c>
      <c r="C22" s="115">
        <v>1</v>
      </c>
      <c r="D22" s="116"/>
      <c r="E22" s="117"/>
      <c r="F22" s="143">
        <v>23000</v>
      </c>
      <c r="G22" s="141">
        <v>15.15</v>
      </c>
      <c r="H22" s="118">
        <f>+F22*$G$22*C22</f>
        <v>348450</v>
      </c>
      <c r="I22" s="53"/>
    </row>
    <row r="23" spans="1:48" x14ac:dyDescent="0.2">
      <c r="A23" s="44"/>
      <c r="B23" s="254" t="s">
        <v>74</v>
      </c>
      <c r="C23" s="255"/>
      <c r="D23" s="255"/>
      <c r="E23" s="255"/>
      <c r="F23" s="255"/>
      <c r="G23" s="255"/>
      <c r="H23" s="256"/>
      <c r="I23" s="53"/>
    </row>
    <row r="24" spans="1:48" ht="22.5" customHeight="1" x14ac:dyDescent="0.2">
      <c r="A24" s="45"/>
      <c r="B24" s="257"/>
      <c r="C24" s="258"/>
      <c r="D24" s="258"/>
      <c r="E24" s="258"/>
      <c r="F24" s="258"/>
      <c r="G24" s="258"/>
      <c r="H24" s="259"/>
      <c r="I24" s="53"/>
    </row>
    <row r="25" spans="1:48" ht="0.75" customHeight="1" x14ac:dyDescent="0.2">
      <c r="A25" s="63"/>
      <c r="B25" s="237"/>
      <c r="C25" s="237"/>
      <c r="D25" s="250" t="s">
        <v>102</v>
      </c>
      <c r="E25" s="250"/>
      <c r="F25" s="250"/>
      <c r="G25" s="96" t="s">
        <v>84</v>
      </c>
      <c r="H25" s="97">
        <f>SUM(H22:H24)</f>
        <v>348450</v>
      </c>
      <c r="I25" s="53"/>
    </row>
    <row r="26" spans="1:48" ht="39.75" customHeight="1" x14ac:dyDescent="0.2">
      <c r="A26" s="238" t="s">
        <v>145</v>
      </c>
      <c r="B26" s="239"/>
      <c r="C26" s="239"/>
      <c r="D26" s="239"/>
      <c r="E26" s="239"/>
      <c r="F26" s="239"/>
      <c r="G26" s="239"/>
      <c r="H26" s="240"/>
      <c r="I26" s="53"/>
    </row>
    <row r="27" spans="1:48" ht="30" customHeight="1" x14ac:dyDescent="0.2">
      <c r="A27" s="114" t="s">
        <v>100</v>
      </c>
      <c r="B27" s="125" t="s">
        <v>103</v>
      </c>
      <c r="C27" s="126"/>
      <c r="D27" s="127"/>
      <c r="E27" s="127"/>
      <c r="F27" s="127"/>
      <c r="G27" s="82"/>
      <c r="H27" s="84"/>
      <c r="I27" s="53"/>
    </row>
    <row r="28" spans="1:48" s="62" customFormat="1" ht="60.75" customHeight="1" x14ac:dyDescent="0.2">
      <c r="A28" s="128"/>
      <c r="B28" s="241" t="s">
        <v>144</v>
      </c>
      <c r="C28" s="242"/>
      <c r="D28" s="242"/>
      <c r="E28" s="242"/>
      <c r="F28" s="242"/>
      <c r="G28" s="242"/>
      <c r="H28" s="243"/>
      <c r="I28" s="53"/>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row>
    <row r="29" spans="1:48" ht="57.75" customHeight="1" x14ac:dyDescent="0.2">
      <c r="A29" s="85"/>
      <c r="B29" s="98" t="s">
        <v>104</v>
      </c>
      <c r="C29" s="100" t="s">
        <v>97</v>
      </c>
      <c r="D29" s="90" t="s">
        <v>92</v>
      </c>
      <c r="E29" s="89" t="s">
        <v>93</v>
      </c>
      <c r="F29" s="99" t="s">
        <v>32</v>
      </c>
      <c r="G29" s="95" t="s">
        <v>105</v>
      </c>
      <c r="H29" s="99" t="s">
        <v>86</v>
      </c>
      <c r="I29" s="53"/>
    </row>
    <row r="30" spans="1:48" ht="15.75" customHeight="1" x14ac:dyDescent="0.2">
      <c r="A30" s="88"/>
      <c r="B30" s="86" t="s">
        <v>98</v>
      </c>
      <c r="C30" s="157">
        <v>0</v>
      </c>
      <c r="D30" s="90"/>
      <c r="E30" s="91"/>
      <c r="F30" s="142"/>
      <c r="G30" s="137"/>
      <c r="H30" s="92">
        <f>+F30*$G$22*C30</f>
        <v>0</v>
      </c>
      <c r="I30" s="53"/>
    </row>
    <row r="31" spans="1:48" ht="15.75" customHeight="1" x14ac:dyDescent="0.2">
      <c r="A31" s="88"/>
      <c r="B31" s="86" t="s">
        <v>99</v>
      </c>
      <c r="C31" s="157">
        <v>1</v>
      </c>
      <c r="D31" s="90"/>
      <c r="E31" s="91"/>
      <c r="F31" s="142">
        <v>52200</v>
      </c>
      <c r="G31" s="137">
        <f>+$G$22</f>
        <v>15.15</v>
      </c>
      <c r="H31" s="92">
        <f>+F31*$G$22*C31</f>
        <v>790830</v>
      </c>
      <c r="I31" s="53"/>
    </row>
    <row r="32" spans="1:48" ht="15.75" customHeight="1" x14ac:dyDescent="0.2">
      <c r="A32" s="87"/>
      <c r="B32" s="93"/>
      <c r="C32" s="94"/>
      <c r="D32" s="229"/>
      <c r="E32" s="229"/>
      <c r="F32" s="229"/>
      <c r="G32" s="149" t="s">
        <v>84</v>
      </c>
      <c r="H32" s="140">
        <f>SUM(H30:H31)</f>
        <v>790830</v>
      </c>
      <c r="I32" s="53"/>
    </row>
    <row r="33" spans="1:9" ht="15.75" customHeight="1" x14ac:dyDescent="0.2">
      <c r="A33" s="87"/>
      <c r="B33" s="93"/>
      <c r="C33" s="94"/>
      <c r="D33" s="94"/>
      <c r="E33" s="94"/>
      <c r="F33" s="200" t="s">
        <v>146</v>
      </c>
      <c r="G33" s="149" t="s">
        <v>84</v>
      </c>
      <c r="H33" s="178">
        <v>790830</v>
      </c>
      <c r="I33" s="53"/>
    </row>
    <row r="34" spans="1:9" ht="63" customHeight="1" x14ac:dyDescent="0.2">
      <c r="A34" s="72"/>
      <c r="B34" s="72"/>
      <c r="C34" s="66"/>
      <c r="D34" s="101"/>
      <c r="E34" s="102"/>
      <c r="F34" s="103"/>
      <c r="G34" s="104"/>
      <c r="H34" s="105"/>
      <c r="I34" s="53"/>
    </row>
    <row r="35" spans="1:9" hidden="1" x14ac:dyDescent="0.2">
      <c r="A35" s="46" t="s">
        <v>17</v>
      </c>
      <c r="B35" s="46" t="s">
        <v>18</v>
      </c>
      <c r="C35" s="46"/>
      <c r="D35" s="47" t="s">
        <v>19</v>
      </c>
      <c r="E35" s="48"/>
      <c r="F35" s="49"/>
      <c r="G35" s="50"/>
      <c r="H35" s="51">
        <f>C35*F35/$I$12</f>
        <v>0</v>
      </c>
      <c r="I35" s="53"/>
    </row>
    <row r="36" spans="1:9" hidden="1" x14ac:dyDescent="0.2">
      <c r="A36" s="46" t="s">
        <v>17</v>
      </c>
      <c r="B36" s="46" t="s">
        <v>20</v>
      </c>
      <c r="C36" s="46"/>
      <c r="D36" s="47" t="s">
        <v>19</v>
      </c>
      <c r="E36" s="48"/>
      <c r="F36" s="49"/>
      <c r="G36" s="50"/>
      <c r="H36" s="51">
        <f>C36*F36/$I$12</f>
        <v>0</v>
      </c>
      <c r="I36" s="53"/>
    </row>
    <row r="37" spans="1:9" ht="45.75" customHeight="1" x14ac:dyDescent="0.2">
      <c r="A37" s="206" t="s">
        <v>119</v>
      </c>
      <c r="B37" s="207"/>
      <c r="C37" s="151" t="s">
        <v>124</v>
      </c>
      <c r="D37" s="152" t="s">
        <v>92</v>
      </c>
      <c r="E37" s="153" t="s">
        <v>93</v>
      </c>
      <c r="F37" s="154" t="s">
        <v>32</v>
      </c>
      <c r="G37" s="155" t="s">
        <v>105</v>
      </c>
      <c r="H37" s="156" t="s">
        <v>86</v>
      </c>
      <c r="I37" s="53"/>
    </row>
    <row r="38" spans="1:9" x14ac:dyDescent="0.2">
      <c r="A38" s="46" t="s">
        <v>35</v>
      </c>
      <c r="B38" s="46" t="s">
        <v>62</v>
      </c>
      <c r="C38" s="166">
        <v>0</v>
      </c>
      <c r="D38" s="48"/>
      <c r="E38" s="48"/>
      <c r="F38" s="144">
        <v>570</v>
      </c>
      <c r="G38" s="136">
        <f>+$G$22</f>
        <v>15.15</v>
      </c>
      <c r="H38" s="168">
        <f t="shared" ref="H38:H96" si="0">+F38*$G$22*C38</f>
        <v>0</v>
      </c>
      <c r="I38" s="53"/>
    </row>
    <row r="39" spans="1:9" x14ac:dyDescent="0.2">
      <c r="A39" s="46" t="s">
        <v>35</v>
      </c>
      <c r="B39" s="46" t="s">
        <v>114</v>
      </c>
      <c r="C39" s="166">
        <v>0</v>
      </c>
      <c r="D39" s="48"/>
      <c r="E39" s="48"/>
      <c r="F39" s="144">
        <v>3060</v>
      </c>
      <c r="G39" s="136">
        <f>+$G$22</f>
        <v>15.15</v>
      </c>
      <c r="H39" s="168">
        <f t="shared" si="0"/>
        <v>0</v>
      </c>
      <c r="I39" s="53"/>
    </row>
    <row r="40" spans="1:9" x14ac:dyDescent="0.2">
      <c r="A40" s="46" t="s">
        <v>35</v>
      </c>
      <c r="B40" s="187" t="s">
        <v>79</v>
      </c>
      <c r="C40" s="166">
        <v>0</v>
      </c>
      <c r="D40" s="48"/>
      <c r="E40" s="48"/>
      <c r="F40" s="144">
        <v>89</v>
      </c>
      <c r="G40" s="136">
        <f t="shared" ref="G40:G96" si="1">+$G$22</f>
        <v>15.15</v>
      </c>
      <c r="H40" s="168">
        <f t="shared" si="0"/>
        <v>0</v>
      </c>
      <c r="I40" s="53"/>
    </row>
    <row r="41" spans="1:9" x14ac:dyDescent="0.2">
      <c r="A41" s="46" t="s">
        <v>35</v>
      </c>
      <c r="B41" s="46" t="s">
        <v>50</v>
      </c>
      <c r="C41" s="166">
        <v>0</v>
      </c>
      <c r="D41" s="48"/>
      <c r="E41" s="48"/>
      <c r="F41" s="144">
        <v>88</v>
      </c>
      <c r="G41" s="136">
        <f t="shared" si="1"/>
        <v>15.15</v>
      </c>
      <c r="H41" s="168">
        <f t="shared" si="0"/>
        <v>0</v>
      </c>
      <c r="I41" s="53"/>
    </row>
    <row r="42" spans="1:9" x14ac:dyDescent="0.2">
      <c r="A42" s="46" t="s">
        <v>35</v>
      </c>
      <c r="B42" s="106" t="s">
        <v>116</v>
      </c>
      <c r="C42" s="166">
        <v>0</v>
      </c>
      <c r="D42" s="48"/>
      <c r="E42" s="48"/>
      <c r="F42" s="144">
        <v>700</v>
      </c>
      <c r="G42" s="136">
        <f t="shared" si="1"/>
        <v>15.15</v>
      </c>
      <c r="H42" s="168">
        <f t="shared" si="0"/>
        <v>0</v>
      </c>
      <c r="I42" s="53"/>
    </row>
    <row r="43" spans="1:9" x14ac:dyDescent="0.2">
      <c r="A43" s="166" t="s">
        <v>35</v>
      </c>
      <c r="B43" s="179" t="s">
        <v>141</v>
      </c>
      <c r="C43" s="166">
        <v>0</v>
      </c>
      <c r="D43" s="48"/>
      <c r="E43" s="52"/>
      <c r="F43" s="145">
        <v>862.75</v>
      </c>
      <c r="G43" s="136">
        <f t="shared" si="1"/>
        <v>15.15</v>
      </c>
      <c r="H43" s="168">
        <f t="shared" si="0"/>
        <v>0</v>
      </c>
      <c r="I43" s="53"/>
    </row>
    <row r="44" spans="1:9" x14ac:dyDescent="0.2">
      <c r="A44" s="166" t="s">
        <v>35</v>
      </c>
      <c r="B44" s="166" t="s">
        <v>57</v>
      </c>
      <c r="C44" s="166">
        <v>0</v>
      </c>
      <c r="D44" s="48"/>
      <c r="E44" s="52"/>
      <c r="F44" s="145">
        <v>3334</v>
      </c>
      <c r="G44" s="136">
        <f t="shared" si="1"/>
        <v>15.15</v>
      </c>
      <c r="H44" s="168">
        <f t="shared" si="0"/>
        <v>0</v>
      </c>
      <c r="I44" s="53"/>
    </row>
    <row r="45" spans="1:9" x14ac:dyDescent="0.2">
      <c r="A45" s="166" t="s">
        <v>35</v>
      </c>
      <c r="B45" s="166" t="s">
        <v>54</v>
      </c>
      <c r="C45" s="166">
        <v>0</v>
      </c>
      <c r="D45" s="48"/>
      <c r="E45" s="52"/>
      <c r="F45" s="145"/>
      <c r="G45" s="136">
        <f t="shared" si="1"/>
        <v>15.15</v>
      </c>
      <c r="H45" s="168">
        <f t="shared" si="0"/>
        <v>0</v>
      </c>
      <c r="I45" s="53"/>
    </row>
    <row r="46" spans="1:9" x14ac:dyDescent="0.2">
      <c r="A46" s="166" t="s">
        <v>35</v>
      </c>
      <c r="B46" s="199" t="s">
        <v>143</v>
      </c>
      <c r="C46" s="166">
        <v>0</v>
      </c>
      <c r="D46" s="48"/>
      <c r="E46" s="52"/>
      <c r="F46" s="145">
        <v>113.57</v>
      </c>
      <c r="G46" s="136">
        <f t="shared" si="1"/>
        <v>15.15</v>
      </c>
      <c r="H46" s="168">
        <f t="shared" si="0"/>
        <v>0</v>
      </c>
      <c r="I46" s="53"/>
    </row>
    <row r="47" spans="1:9" x14ac:dyDescent="0.2">
      <c r="A47" s="166" t="s">
        <v>35</v>
      </c>
      <c r="B47" s="177" t="s">
        <v>120</v>
      </c>
      <c r="C47" s="166">
        <v>0</v>
      </c>
      <c r="D47" s="48"/>
      <c r="E47" s="52"/>
      <c r="F47" s="145">
        <v>11400</v>
      </c>
      <c r="G47" s="136">
        <f t="shared" si="1"/>
        <v>15.15</v>
      </c>
      <c r="H47" s="168">
        <f t="shared" si="0"/>
        <v>0</v>
      </c>
      <c r="I47" s="53"/>
    </row>
    <row r="48" spans="1:9" x14ac:dyDescent="0.2">
      <c r="A48" s="166" t="s">
        <v>35</v>
      </c>
      <c r="B48" s="179" t="s">
        <v>123</v>
      </c>
      <c r="C48" s="166">
        <v>0</v>
      </c>
      <c r="D48" s="48"/>
      <c r="E48" s="52"/>
      <c r="F48" s="145">
        <v>13400</v>
      </c>
      <c r="G48" s="136">
        <f t="shared" si="1"/>
        <v>15.15</v>
      </c>
      <c r="H48" s="168">
        <f t="shared" si="0"/>
        <v>0</v>
      </c>
      <c r="I48" s="53"/>
    </row>
    <row r="49" spans="1:9" x14ac:dyDescent="0.2">
      <c r="A49" s="166" t="s">
        <v>35</v>
      </c>
      <c r="B49" s="106" t="s">
        <v>81</v>
      </c>
      <c r="C49" s="166">
        <v>0</v>
      </c>
      <c r="D49" s="48"/>
      <c r="E49" s="52"/>
      <c r="F49" s="145">
        <v>540</v>
      </c>
      <c r="G49" s="136">
        <f t="shared" si="1"/>
        <v>15.15</v>
      </c>
      <c r="H49" s="168">
        <f t="shared" si="0"/>
        <v>0</v>
      </c>
      <c r="I49" s="53"/>
    </row>
    <row r="50" spans="1:9" x14ac:dyDescent="0.2">
      <c r="A50" s="166" t="s">
        <v>35</v>
      </c>
      <c r="B50" s="187" t="s">
        <v>66</v>
      </c>
      <c r="C50" s="166">
        <v>0</v>
      </c>
      <c r="D50" s="48"/>
      <c r="E50" s="52"/>
      <c r="F50" s="145">
        <v>607.84</v>
      </c>
      <c r="G50" s="136">
        <f t="shared" si="1"/>
        <v>15.15</v>
      </c>
      <c r="H50" s="168">
        <f t="shared" si="0"/>
        <v>0</v>
      </c>
      <c r="I50" s="53"/>
    </row>
    <row r="51" spans="1:9" x14ac:dyDescent="0.2">
      <c r="A51" s="166" t="s">
        <v>35</v>
      </c>
      <c r="B51" s="177" t="s">
        <v>36</v>
      </c>
      <c r="C51" s="166">
        <v>0</v>
      </c>
      <c r="D51" s="48"/>
      <c r="E51" s="52"/>
      <c r="F51" s="145">
        <v>219.61</v>
      </c>
      <c r="G51" s="136">
        <f t="shared" si="1"/>
        <v>15.15</v>
      </c>
      <c r="H51" s="168">
        <f t="shared" si="0"/>
        <v>0</v>
      </c>
      <c r="I51" s="53"/>
    </row>
    <row r="52" spans="1:9" x14ac:dyDescent="0.2">
      <c r="A52" s="166" t="s">
        <v>35</v>
      </c>
      <c r="B52" s="106" t="s">
        <v>43</v>
      </c>
      <c r="C52" s="166">
        <v>0</v>
      </c>
      <c r="D52" s="48"/>
      <c r="E52" s="52"/>
      <c r="F52" s="145">
        <v>76</v>
      </c>
      <c r="G52" s="136">
        <f t="shared" si="1"/>
        <v>15.15</v>
      </c>
      <c r="H52" s="168">
        <f t="shared" si="0"/>
        <v>0</v>
      </c>
      <c r="I52" s="53"/>
    </row>
    <row r="53" spans="1:9" x14ac:dyDescent="0.2">
      <c r="A53" s="166" t="s">
        <v>35</v>
      </c>
      <c r="B53" s="106" t="s">
        <v>39</v>
      </c>
      <c r="C53" s="166">
        <v>0</v>
      </c>
      <c r="D53" s="48"/>
      <c r="E53" s="52"/>
      <c r="F53" s="145">
        <v>284</v>
      </c>
      <c r="G53" s="136">
        <f t="shared" si="1"/>
        <v>15.15</v>
      </c>
      <c r="H53" s="168">
        <f t="shared" si="0"/>
        <v>0</v>
      </c>
      <c r="I53" s="53"/>
    </row>
    <row r="54" spans="1:9" x14ac:dyDescent="0.2">
      <c r="A54" s="166" t="s">
        <v>35</v>
      </c>
      <c r="B54" s="54" t="s">
        <v>59</v>
      </c>
      <c r="C54" s="166">
        <v>0</v>
      </c>
      <c r="D54" s="48"/>
      <c r="E54" s="52"/>
      <c r="F54" s="145">
        <v>253</v>
      </c>
      <c r="G54" s="136">
        <f t="shared" si="1"/>
        <v>15.15</v>
      </c>
      <c r="H54" s="168">
        <f t="shared" si="0"/>
        <v>0</v>
      </c>
      <c r="I54" s="53"/>
    </row>
    <row r="55" spans="1:9" x14ac:dyDescent="0.2">
      <c r="A55" s="166" t="s">
        <v>35</v>
      </c>
      <c r="B55" s="106" t="s">
        <v>67</v>
      </c>
      <c r="C55" s="166">
        <v>0</v>
      </c>
      <c r="D55" s="48"/>
      <c r="E55" s="52"/>
      <c r="F55" s="145">
        <v>153</v>
      </c>
      <c r="G55" s="136">
        <f t="shared" si="1"/>
        <v>15.15</v>
      </c>
      <c r="H55" s="168">
        <f t="shared" si="0"/>
        <v>0</v>
      </c>
      <c r="I55" s="53"/>
    </row>
    <row r="56" spans="1:9" x14ac:dyDescent="0.2">
      <c r="A56" s="166" t="s">
        <v>35</v>
      </c>
      <c r="B56" s="166" t="s">
        <v>60</v>
      </c>
      <c r="C56" s="166">
        <v>0</v>
      </c>
      <c r="D56" s="48"/>
      <c r="E56" s="52"/>
      <c r="F56" s="145">
        <v>253</v>
      </c>
      <c r="G56" s="136">
        <f t="shared" si="1"/>
        <v>15.15</v>
      </c>
      <c r="H56" s="168">
        <f t="shared" si="0"/>
        <v>0</v>
      </c>
      <c r="I56" s="53"/>
    </row>
    <row r="57" spans="1:9" x14ac:dyDescent="0.2">
      <c r="A57" s="166" t="s">
        <v>35</v>
      </c>
      <c r="B57" s="106" t="s">
        <v>68</v>
      </c>
      <c r="C57" s="166">
        <v>0</v>
      </c>
      <c r="D57" s="48"/>
      <c r="E57" s="52"/>
      <c r="F57" s="145">
        <v>80</v>
      </c>
      <c r="G57" s="136">
        <f t="shared" si="1"/>
        <v>15.15</v>
      </c>
      <c r="H57" s="168">
        <f t="shared" si="0"/>
        <v>0</v>
      </c>
      <c r="I57" s="53"/>
    </row>
    <row r="58" spans="1:9" x14ac:dyDescent="0.2">
      <c r="A58" s="166" t="s">
        <v>35</v>
      </c>
      <c r="B58" s="106" t="s">
        <v>118</v>
      </c>
      <c r="C58" s="166">
        <v>0</v>
      </c>
      <c r="D58" s="48"/>
      <c r="E58" s="52"/>
      <c r="F58" s="145">
        <v>26</v>
      </c>
      <c r="G58" s="136">
        <f t="shared" si="1"/>
        <v>15.15</v>
      </c>
      <c r="H58" s="168">
        <f t="shared" si="0"/>
        <v>0</v>
      </c>
      <c r="I58" s="53"/>
    </row>
    <row r="59" spans="1:9" ht="32" x14ac:dyDescent="0.2">
      <c r="A59" s="166" t="s">
        <v>35</v>
      </c>
      <c r="B59" s="106" t="s">
        <v>72</v>
      </c>
      <c r="C59" s="166">
        <v>0</v>
      </c>
      <c r="D59" s="48"/>
      <c r="E59" s="52"/>
      <c r="F59" s="145">
        <v>620</v>
      </c>
      <c r="G59" s="136">
        <f t="shared" si="1"/>
        <v>15.15</v>
      </c>
      <c r="H59" s="168">
        <f t="shared" si="0"/>
        <v>0</v>
      </c>
      <c r="I59" s="53"/>
    </row>
    <row r="60" spans="1:9" x14ac:dyDescent="0.2">
      <c r="A60" s="166" t="s">
        <v>35</v>
      </c>
      <c r="B60" s="166" t="s">
        <v>78</v>
      </c>
      <c r="C60" s="166">
        <v>0</v>
      </c>
      <c r="D60" s="48"/>
      <c r="E60" s="52"/>
      <c r="F60" s="145">
        <v>16</v>
      </c>
      <c r="G60" s="136">
        <f t="shared" si="1"/>
        <v>15.15</v>
      </c>
      <c r="H60" s="168">
        <f t="shared" si="0"/>
        <v>0</v>
      </c>
      <c r="I60" s="53"/>
    </row>
    <row r="61" spans="1:9" x14ac:dyDescent="0.2">
      <c r="A61" s="169" t="s">
        <v>35</v>
      </c>
      <c r="B61" s="170" t="s">
        <v>52</v>
      </c>
      <c r="C61" s="171">
        <v>0</v>
      </c>
      <c r="D61" s="172"/>
      <c r="E61" s="172"/>
      <c r="F61" s="173">
        <v>1400</v>
      </c>
      <c r="G61" s="176">
        <f t="shared" si="1"/>
        <v>15.15</v>
      </c>
      <c r="H61" s="174">
        <f t="shared" si="0"/>
        <v>0</v>
      </c>
      <c r="I61" s="68" t="s">
        <v>26</v>
      </c>
    </row>
    <row r="62" spans="1:9" x14ac:dyDescent="0.2">
      <c r="A62" s="169" t="s">
        <v>35</v>
      </c>
      <c r="B62" s="171" t="s">
        <v>69</v>
      </c>
      <c r="C62" s="171">
        <v>0</v>
      </c>
      <c r="D62" s="172"/>
      <c r="E62" s="172"/>
      <c r="F62" s="173">
        <v>334</v>
      </c>
      <c r="G62" s="176">
        <f t="shared" si="1"/>
        <v>15.15</v>
      </c>
      <c r="H62" s="174">
        <f t="shared" si="0"/>
        <v>0</v>
      </c>
      <c r="I62" s="68"/>
    </row>
    <row r="63" spans="1:9" x14ac:dyDescent="0.2">
      <c r="A63" s="169" t="s">
        <v>35</v>
      </c>
      <c r="B63" s="171" t="s">
        <v>80</v>
      </c>
      <c r="C63" s="171">
        <v>0</v>
      </c>
      <c r="D63" s="172"/>
      <c r="E63" s="172"/>
      <c r="F63" s="173">
        <v>1570</v>
      </c>
      <c r="G63" s="176">
        <f t="shared" si="1"/>
        <v>15.15</v>
      </c>
      <c r="H63" s="174">
        <f t="shared" si="0"/>
        <v>0</v>
      </c>
      <c r="I63" s="68"/>
    </row>
    <row r="64" spans="1:9" x14ac:dyDescent="0.2">
      <c r="A64" s="46" t="s">
        <v>35</v>
      </c>
      <c r="B64" s="106" t="s">
        <v>37</v>
      </c>
      <c r="C64" s="166">
        <v>0</v>
      </c>
      <c r="D64" s="48"/>
      <c r="E64" s="48"/>
      <c r="F64" s="144">
        <v>232</v>
      </c>
      <c r="G64" s="136">
        <f t="shared" si="1"/>
        <v>15.15</v>
      </c>
      <c r="H64" s="168">
        <f t="shared" si="0"/>
        <v>0</v>
      </c>
      <c r="I64" s="68"/>
    </row>
    <row r="65" spans="1:9" x14ac:dyDescent="0.2">
      <c r="A65" s="46" t="s">
        <v>35</v>
      </c>
      <c r="B65" s="166" t="s">
        <v>49</v>
      </c>
      <c r="C65" s="166">
        <v>0</v>
      </c>
      <c r="D65" s="48"/>
      <c r="E65" s="48"/>
      <c r="F65" s="144">
        <v>45</v>
      </c>
      <c r="G65" s="136">
        <f t="shared" si="1"/>
        <v>15.15</v>
      </c>
      <c r="H65" s="168">
        <f t="shared" si="0"/>
        <v>0</v>
      </c>
      <c r="I65" s="68"/>
    </row>
    <row r="66" spans="1:9" x14ac:dyDescent="0.2">
      <c r="A66" s="46" t="s">
        <v>35</v>
      </c>
      <c r="B66" s="106" t="s">
        <v>77</v>
      </c>
      <c r="C66" s="166">
        <v>0</v>
      </c>
      <c r="D66" s="48"/>
      <c r="E66" s="48"/>
      <c r="F66" s="144">
        <v>1190</v>
      </c>
      <c r="G66" s="136">
        <f t="shared" si="1"/>
        <v>15.15</v>
      </c>
      <c r="H66" s="168">
        <f t="shared" si="0"/>
        <v>0</v>
      </c>
      <c r="I66" s="68"/>
    </row>
    <row r="67" spans="1:9" x14ac:dyDescent="0.2">
      <c r="A67" s="46" t="s">
        <v>35</v>
      </c>
      <c r="B67" s="187" t="s">
        <v>51</v>
      </c>
      <c r="C67" s="166">
        <v>0</v>
      </c>
      <c r="D67" s="48"/>
      <c r="E67" s="48"/>
      <c r="F67" s="144">
        <v>100</v>
      </c>
      <c r="G67" s="136">
        <f t="shared" si="1"/>
        <v>15.15</v>
      </c>
      <c r="H67" s="168">
        <f t="shared" si="0"/>
        <v>0</v>
      </c>
      <c r="I67" s="68"/>
    </row>
    <row r="68" spans="1:9" x14ac:dyDescent="0.2">
      <c r="A68" s="55" t="s">
        <v>35</v>
      </c>
      <c r="B68" s="106" t="s">
        <v>71</v>
      </c>
      <c r="C68" s="166">
        <v>0</v>
      </c>
      <c r="D68" s="48"/>
      <c r="E68" s="56"/>
      <c r="F68" s="146">
        <v>23</v>
      </c>
      <c r="G68" s="136">
        <f t="shared" si="1"/>
        <v>15.15</v>
      </c>
      <c r="H68" s="168">
        <f t="shared" si="0"/>
        <v>0</v>
      </c>
      <c r="I68" s="69"/>
    </row>
    <row r="69" spans="1:9" x14ac:dyDescent="0.2">
      <c r="A69" s="55" t="s">
        <v>35</v>
      </c>
      <c r="B69" s="54" t="s">
        <v>44</v>
      </c>
      <c r="C69" s="166">
        <v>0</v>
      </c>
      <c r="D69" s="48"/>
      <c r="E69" s="56"/>
      <c r="F69" s="146">
        <v>3</v>
      </c>
      <c r="G69" s="136">
        <f t="shared" si="1"/>
        <v>15.15</v>
      </c>
      <c r="H69" s="168">
        <f t="shared" si="0"/>
        <v>0</v>
      </c>
      <c r="I69" s="69"/>
    </row>
    <row r="70" spans="1:9" x14ac:dyDescent="0.2">
      <c r="A70" s="55" t="s">
        <v>35</v>
      </c>
      <c r="B70" s="106" t="s">
        <v>117</v>
      </c>
      <c r="C70" s="166">
        <v>0</v>
      </c>
      <c r="D70" s="48"/>
      <c r="E70" s="56"/>
      <c r="F70" s="146">
        <v>94</v>
      </c>
      <c r="G70" s="136">
        <f t="shared" si="1"/>
        <v>15.15</v>
      </c>
      <c r="H70" s="168">
        <f t="shared" si="0"/>
        <v>0</v>
      </c>
      <c r="I70" s="69"/>
    </row>
    <row r="71" spans="1:9" x14ac:dyDescent="0.2">
      <c r="A71" s="55" t="s">
        <v>35</v>
      </c>
      <c r="B71" s="106" t="s">
        <v>40</v>
      </c>
      <c r="C71" s="166">
        <v>0</v>
      </c>
      <c r="D71" s="48"/>
      <c r="E71" s="56"/>
      <c r="F71" s="146">
        <v>220</v>
      </c>
      <c r="G71" s="136">
        <f t="shared" si="1"/>
        <v>15.15</v>
      </c>
      <c r="H71" s="168">
        <f t="shared" si="0"/>
        <v>0</v>
      </c>
      <c r="I71" s="69"/>
    </row>
    <row r="72" spans="1:9" x14ac:dyDescent="0.2">
      <c r="A72" s="55" t="s">
        <v>35</v>
      </c>
      <c r="B72" s="106" t="s">
        <v>38</v>
      </c>
      <c r="C72" s="166">
        <v>0</v>
      </c>
      <c r="D72" s="48"/>
      <c r="E72" s="56"/>
      <c r="F72" s="146">
        <v>204</v>
      </c>
      <c r="G72" s="136">
        <f t="shared" si="1"/>
        <v>15.15</v>
      </c>
      <c r="H72" s="168">
        <f t="shared" si="0"/>
        <v>0</v>
      </c>
      <c r="I72" s="69"/>
    </row>
    <row r="73" spans="1:9" x14ac:dyDescent="0.2">
      <c r="A73" s="55" t="s">
        <v>35</v>
      </c>
      <c r="B73" s="54" t="s">
        <v>41</v>
      </c>
      <c r="C73" s="166">
        <v>0</v>
      </c>
      <c r="D73" s="48"/>
      <c r="E73" s="56"/>
      <c r="F73" s="146">
        <v>211.76</v>
      </c>
      <c r="G73" s="136">
        <f t="shared" si="1"/>
        <v>15.15</v>
      </c>
      <c r="H73" s="168">
        <f t="shared" si="0"/>
        <v>0</v>
      </c>
      <c r="I73" s="69"/>
    </row>
    <row r="74" spans="1:9" hidden="1" x14ac:dyDescent="0.2">
      <c r="A74" s="55" t="s">
        <v>21</v>
      </c>
      <c r="B74" s="54"/>
      <c r="C74" s="166">
        <v>0</v>
      </c>
      <c r="D74" s="48"/>
      <c r="E74" s="56"/>
      <c r="F74" s="146"/>
      <c r="G74" s="136">
        <f t="shared" si="1"/>
        <v>15.15</v>
      </c>
      <c r="H74" s="168">
        <f t="shared" si="0"/>
        <v>0</v>
      </c>
      <c r="I74" s="69"/>
    </row>
    <row r="75" spans="1:9" hidden="1" x14ac:dyDescent="0.2">
      <c r="A75" s="55" t="s">
        <v>21</v>
      </c>
      <c r="B75" s="54"/>
      <c r="C75" s="166">
        <v>0</v>
      </c>
      <c r="D75" s="48"/>
      <c r="E75" s="56"/>
      <c r="F75" s="146"/>
      <c r="G75" s="136">
        <f t="shared" si="1"/>
        <v>15.15</v>
      </c>
      <c r="H75" s="168">
        <f t="shared" si="0"/>
        <v>0</v>
      </c>
      <c r="I75" s="69"/>
    </row>
    <row r="76" spans="1:9" x14ac:dyDescent="0.2">
      <c r="A76" s="55" t="s">
        <v>35</v>
      </c>
      <c r="B76" s="106" t="s">
        <v>76</v>
      </c>
      <c r="C76" s="166">
        <v>0</v>
      </c>
      <c r="D76" s="48"/>
      <c r="E76" s="55"/>
      <c r="F76" s="146">
        <v>84</v>
      </c>
      <c r="G76" s="136">
        <f t="shared" si="1"/>
        <v>15.15</v>
      </c>
      <c r="H76" s="168">
        <f t="shared" si="0"/>
        <v>0</v>
      </c>
      <c r="I76" s="69"/>
    </row>
    <row r="77" spans="1:9" x14ac:dyDescent="0.2">
      <c r="A77" s="57" t="s">
        <v>35</v>
      </c>
      <c r="B77" s="180" t="s">
        <v>125</v>
      </c>
      <c r="C77" s="166">
        <v>0</v>
      </c>
      <c r="D77" s="48"/>
      <c r="E77" s="58"/>
      <c r="F77" s="145">
        <v>149.02000000000001</v>
      </c>
      <c r="G77" s="136">
        <f t="shared" si="1"/>
        <v>15.15</v>
      </c>
      <c r="H77" s="168">
        <f t="shared" si="0"/>
        <v>0</v>
      </c>
      <c r="I77" s="69"/>
    </row>
    <row r="78" spans="1:9" x14ac:dyDescent="0.2">
      <c r="A78" s="57" t="s">
        <v>35</v>
      </c>
      <c r="B78" s="180" t="s">
        <v>127</v>
      </c>
      <c r="C78" s="166">
        <v>0</v>
      </c>
      <c r="D78" s="48"/>
      <c r="E78" s="58"/>
      <c r="F78" s="145">
        <v>348.63</v>
      </c>
      <c r="G78" s="136">
        <f t="shared" si="1"/>
        <v>15.15</v>
      </c>
      <c r="H78" s="168">
        <f t="shared" si="0"/>
        <v>0</v>
      </c>
      <c r="I78" s="69"/>
    </row>
    <row r="79" spans="1:9" x14ac:dyDescent="0.2">
      <c r="A79" s="57" t="s">
        <v>35</v>
      </c>
      <c r="B79" s="179" t="s">
        <v>142</v>
      </c>
      <c r="C79" s="166">
        <v>0</v>
      </c>
      <c r="D79" s="48"/>
      <c r="E79" s="58"/>
      <c r="F79" s="145">
        <v>102</v>
      </c>
      <c r="G79" s="136">
        <f t="shared" si="1"/>
        <v>15.15</v>
      </c>
      <c r="H79" s="168">
        <f t="shared" si="0"/>
        <v>0</v>
      </c>
      <c r="I79" s="69"/>
    </row>
    <row r="80" spans="1:9" x14ac:dyDescent="0.2">
      <c r="A80" s="57" t="s">
        <v>35</v>
      </c>
      <c r="B80" s="181" t="s">
        <v>128</v>
      </c>
      <c r="C80" s="166">
        <v>0</v>
      </c>
      <c r="D80" s="48"/>
      <c r="E80" s="58"/>
      <c r="F80" s="145">
        <v>501.96</v>
      </c>
      <c r="G80" s="136">
        <f t="shared" si="1"/>
        <v>15.15</v>
      </c>
      <c r="H80" s="168">
        <f t="shared" si="0"/>
        <v>0</v>
      </c>
      <c r="I80" s="69"/>
    </row>
    <row r="81" spans="1:9" hidden="1" x14ac:dyDescent="0.2">
      <c r="A81" s="57" t="s">
        <v>24</v>
      </c>
      <c r="B81" s="57"/>
      <c r="C81" s="166">
        <v>0</v>
      </c>
      <c r="D81" s="48"/>
      <c r="E81" s="58"/>
      <c r="F81" s="145"/>
      <c r="G81" s="136">
        <f t="shared" si="1"/>
        <v>15.15</v>
      </c>
      <c r="H81" s="168">
        <f t="shared" si="0"/>
        <v>0</v>
      </c>
      <c r="I81" s="69"/>
    </row>
    <row r="82" spans="1:9" x14ac:dyDescent="0.2">
      <c r="A82" s="57" t="s">
        <v>35</v>
      </c>
      <c r="B82" s="57" t="s">
        <v>61</v>
      </c>
      <c r="C82" s="166">
        <v>0</v>
      </c>
      <c r="D82" s="48"/>
      <c r="E82" s="58"/>
      <c r="F82" s="145">
        <v>266.67</v>
      </c>
      <c r="G82" s="136">
        <f t="shared" si="1"/>
        <v>15.15</v>
      </c>
      <c r="H82" s="168">
        <f t="shared" si="0"/>
        <v>0</v>
      </c>
      <c r="I82" s="69"/>
    </row>
    <row r="83" spans="1:9" x14ac:dyDescent="0.2">
      <c r="A83" s="57" t="s">
        <v>35</v>
      </c>
      <c r="B83" s="59" t="s">
        <v>115</v>
      </c>
      <c r="C83" s="166">
        <v>0</v>
      </c>
      <c r="D83" s="48"/>
      <c r="E83" s="58"/>
      <c r="F83" s="145">
        <v>180</v>
      </c>
      <c r="G83" s="136">
        <v>14.04</v>
      </c>
      <c r="H83" s="168">
        <f t="shared" si="0"/>
        <v>0</v>
      </c>
      <c r="I83" s="69"/>
    </row>
    <row r="84" spans="1:9" x14ac:dyDescent="0.2">
      <c r="A84" s="57" t="s">
        <v>35</v>
      </c>
      <c r="B84" s="166" t="s">
        <v>70</v>
      </c>
      <c r="C84" s="166">
        <v>0</v>
      </c>
      <c r="D84" s="48"/>
      <c r="E84" s="57"/>
      <c r="F84" s="145">
        <v>502</v>
      </c>
      <c r="G84" s="136">
        <f t="shared" si="1"/>
        <v>15.15</v>
      </c>
      <c r="H84" s="168">
        <f t="shared" si="0"/>
        <v>0</v>
      </c>
      <c r="I84" s="69"/>
    </row>
    <row r="85" spans="1:9" hidden="1" x14ac:dyDescent="0.2">
      <c r="A85" s="57" t="s">
        <v>22</v>
      </c>
      <c r="B85" s="166"/>
      <c r="C85" s="166">
        <v>0</v>
      </c>
      <c r="D85" s="48"/>
      <c r="E85" s="57"/>
      <c r="F85" s="145"/>
      <c r="G85" s="136">
        <f t="shared" si="1"/>
        <v>15.15</v>
      </c>
      <c r="H85" s="168">
        <f t="shared" si="0"/>
        <v>0</v>
      </c>
      <c r="I85" s="69"/>
    </row>
    <row r="86" spans="1:9" hidden="1" x14ac:dyDescent="0.2">
      <c r="A86" s="57" t="s">
        <v>22</v>
      </c>
      <c r="B86" s="166"/>
      <c r="C86" s="166">
        <v>0</v>
      </c>
      <c r="D86" s="48"/>
      <c r="E86" s="57"/>
      <c r="F86" s="145"/>
      <c r="G86" s="136">
        <f t="shared" si="1"/>
        <v>15.15</v>
      </c>
      <c r="H86" s="168">
        <f t="shared" si="0"/>
        <v>0</v>
      </c>
      <c r="I86" s="69"/>
    </row>
    <row r="87" spans="1:9" hidden="1" x14ac:dyDescent="0.2">
      <c r="A87" s="57" t="s">
        <v>22</v>
      </c>
      <c r="B87" s="166"/>
      <c r="C87" s="166">
        <v>0</v>
      </c>
      <c r="D87" s="48"/>
      <c r="E87" s="57"/>
      <c r="F87" s="145"/>
      <c r="G87" s="136">
        <f t="shared" si="1"/>
        <v>15.15</v>
      </c>
      <c r="H87" s="168">
        <f t="shared" si="0"/>
        <v>0</v>
      </c>
      <c r="I87" s="69"/>
    </row>
    <row r="88" spans="1:9" x14ac:dyDescent="0.2">
      <c r="A88" s="57" t="s">
        <v>35</v>
      </c>
      <c r="B88" s="166" t="s">
        <v>58</v>
      </c>
      <c r="C88" s="166">
        <v>0</v>
      </c>
      <c r="D88" s="48"/>
      <c r="E88" s="57"/>
      <c r="F88" s="145">
        <v>588.24</v>
      </c>
      <c r="G88" s="136">
        <f t="shared" si="1"/>
        <v>15.15</v>
      </c>
      <c r="H88" s="168">
        <f t="shared" si="0"/>
        <v>0</v>
      </c>
      <c r="I88" s="69"/>
    </row>
    <row r="89" spans="1:9" x14ac:dyDescent="0.2">
      <c r="A89" s="57" t="s">
        <v>35</v>
      </c>
      <c r="B89" s="187" t="s">
        <v>42</v>
      </c>
      <c r="C89" s="166">
        <v>0</v>
      </c>
      <c r="D89" s="48"/>
      <c r="E89" s="57"/>
      <c r="F89" s="145">
        <v>21</v>
      </c>
      <c r="G89" s="136">
        <f t="shared" si="1"/>
        <v>15.15</v>
      </c>
      <c r="H89" s="168">
        <f t="shared" si="0"/>
        <v>0</v>
      </c>
      <c r="I89" s="69"/>
    </row>
    <row r="90" spans="1:9" x14ac:dyDescent="0.2">
      <c r="A90" s="57" t="s">
        <v>35</v>
      </c>
      <c r="B90" s="106" t="s">
        <v>82</v>
      </c>
      <c r="C90" s="166">
        <v>0</v>
      </c>
      <c r="D90" s="48"/>
      <c r="E90" s="57"/>
      <c r="F90" s="145">
        <v>384</v>
      </c>
      <c r="G90" s="136">
        <f t="shared" si="1"/>
        <v>15.15</v>
      </c>
      <c r="H90" s="168">
        <f t="shared" si="0"/>
        <v>0</v>
      </c>
      <c r="I90" s="69"/>
    </row>
    <row r="91" spans="1:9" x14ac:dyDescent="0.2">
      <c r="A91" s="57" t="s">
        <v>35</v>
      </c>
      <c r="B91" s="180" t="s">
        <v>126</v>
      </c>
      <c r="C91" s="166">
        <v>0</v>
      </c>
      <c r="D91" s="48"/>
      <c r="E91" s="57"/>
      <c r="F91" s="145">
        <v>221.57</v>
      </c>
      <c r="G91" s="136">
        <f t="shared" si="1"/>
        <v>15.15</v>
      </c>
      <c r="H91" s="168">
        <f t="shared" si="0"/>
        <v>0</v>
      </c>
      <c r="I91" s="69"/>
    </row>
    <row r="92" spans="1:9" x14ac:dyDescent="0.2">
      <c r="A92" s="57" t="s">
        <v>35</v>
      </c>
      <c r="B92" s="166" t="s">
        <v>45</v>
      </c>
      <c r="C92" s="166">
        <v>0</v>
      </c>
      <c r="D92" s="48"/>
      <c r="E92" s="57"/>
      <c r="F92" s="145">
        <v>8</v>
      </c>
      <c r="G92" s="136">
        <f t="shared" si="1"/>
        <v>15.15</v>
      </c>
      <c r="H92" s="168">
        <f t="shared" si="0"/>
        <v>0</v>
      </c>
      <c r="I92" s="69"/>
    </row>
    <row r="93" spans="1:9" x14ac:dyDescent="0.2">
      <c r="A93" s="57" t="s">
        <v>35</v>
      </c>
      <c r="B93" s="106" t="s">
        <v>63</v>
      </c>
      <c r="C93" s="166">
        <v>0</v>
      </c>
      <c r="D93" s="48"/>
      <c r="E93" s="57"/>
      <c r="F93" s="145">
        <v>32</v>
      </c>
      <c r="G93" s="136">
        <f t="shared" si="1"/>
        <v>15.15</v>
      </c>
      <c r="H93" s="168">
        <f t="shared" si="0"/>
        <v>0</v>
      </c>
      <c r="I93" s="69"/>
    </row>
    <row r="94" spans="1:9" x14ac:dyDescent="0.2">
      <c r="A94" s="57" t="s">
        <v>35</v>
      </c>
      <c r="B94" s="166" t="s">
        <v>73</v>
      </c>
      <c r="C94" s="166">
        <v>0</v>
      </c>
      <c r="D94" s="48"/>
      <c r="E94" s="57"/>
      <c r="F94" s="145">
        <v>13</v>
      </c>
      <c r="G94" s="136">
        <f t="shared" si="1"/>
        <v>15.15</v>
      </c>
      <c r="H94" s="168">
        <f t="shared" si="0"/>
        <v>0</v>
      </c>
      <c r="I94" s="69"/>
    </row>
    <row r="95" spans="1:9" x14ac:dyDescent="0.2">
      <c r="A95" s="57" t="s">
        <v>35</v>
      </c>
      <c r="B95" s="167" t="s">
        <v>46</v>
      </c>
      <c r="C95" s="167">
        <v>0</v>
      </c>
      <c r="D95" s="48"/>
      <c r="E95" s="57"/>
      <c r="F95" s="145">
        <v>75</v>
      </c>
      <c r="G95" s="136">
        <f t="shared" si="1"/>
        <v>15.15</v>
      </c>
      <c r="H95" s="168">
        <f t="shared" si="0"/>
        <v>0</v>
      </c>
      <c r="I95" s="69"/>
    </row>
    <row r="96" spans="1:9" x14ac:dyDescent="0.2">
      <c r="A96" s="57" t="s">
        <v>47</v>
      </c>
      <c r="B96" s="187" t="s">
        <v>64</v>
      </c>
      <c r="C96" s="167">
        <v>1</v>
      </c>
      <c r="D96" s="48"/>
      <c r="E96" s="57"/>
      <c r="F96" s="145">
        <v>500</v>
      </c>
      <c r="G96" s="136">
        <f t="shared" si="1"/>
        <v>15.15</v>
      </c>
      <c r="H96" s="168">
        <f t="shared" si="0"/>
        <v>7575</v>
      </c>
    </row>
    <row r="97" spans="1:48" ht="18" customHeight="1" x14ac:dyDescent="0.2">
      <c r="A97" s="175"/>
      <c r="B97" s="236"/>
      <c r="C97" s="236"/>
      <c r="D97" s="236" t="s">
        <v>95</v>
      </c>
      <c r="E97" s="236"/>
      <c r="F97" s="236"/>
      <c r="G97" s="148" t="s">
        <v>84</v>
      </c>
      <c r="H97" s="138">
        <f>SUM(H38:H96)</f>
        <v>7575</v>
      </c>
      <c r="I97" s="53"/>
    </row>
    <row r="98" spans="1:48" ht="18" customHeight="1" x14ac:dyDescent="0.2">
      <c r="A98" s="175"/>
      <c r="B98" s="175"/>
      <c r="C98" s="175"/>
      <c r="D98" s="175"/>
      <c r="E98" s="175"/>
      <c r="F98" s="175"/>
      <c r="G98" s="148" t="s">
        <v>84</v>
      </c>
      <c r="H98" s="139">
        <f>+H97/$G$22</f>
        <v>500</v>
      </c>
      <c r="I98" s="53"/>
    </row>
    <row r="99" spans="1:48" ht="20" customHeight="1" x14ac:dyDescent="0.2">
      <c r="A99" s="211"/>
      <c r="B99" s="211"/>
      <c r="C99" s="211"/>
      <c r="D99" s="211"/>
      <c r="E99" s="211"/>
      <c r="F99" s="211"/>
      <c r="G99" s="211"/>
      <c r="H99" s="211"/>
      <c r="I99" s="53"/>
    </row>
    <row r="100" spans="1:48" s="80" customFormat="1" ht="56" customHeight="1" x14ac:dyDescent="0.2">
      <c r="A100" s="107" t="s">
        <v>89</v>
      </c>
      <c r="B100" s="107" t="s">
        <v>94</v>
      </c>
      <c r="C100" s="107"/>
      <c r="D100" s="108" t="s">
        <v>92</v>
      </c>
      <c r="E100" s="107" t="s">
        <v>93</v>
      </c>
      <c r="F100" s="109" t="s">
        <v>91</v>
      </c>
      <c r="G100" s="150" t="s">
        <v>105</v>
      </c>
      <c r="H100" s="130" t="s">
        <v>86</v>
      </c>
      <c r="I100" s="79"/>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row>
    <row r="101" spans="1:48" x14ac:dyDescent="0.2">
      <c r="A101" s="54" t="s">
        <v>89</v>
      </c>
      <c r="B101" s="54" t="s">
        <v>129</v>
      </c>
      <c r="C101" s="223"/>
      <c r="D101" s="211"/>
      <c r="E101" s="211"/>
      <c r="F101" s="145">
        <v>184.27</v>
      </c>
      <c r="G101" s="136">
        <f>+$G$22</f>
        <v>15.15</v>
      </c>
      <c r="H101" s="131">
        <v>2791.69</v>
      </c>
      <c r="I101" s="53"/>
    </row>
    <row r="102" spans="1:48" x14ac:dyDescent="0.2">
      <c r="A102" s="65" t="s">
        <v>89</v>
      </c>
      <c r="B102" s="180" t="s">
        <v>135</v>
      </c>
      <c r="C102" s="223"/>
      <c r="D102" s="211"/>
      <c r="E102" s="211"/>
      <c r="F102" s="147">
        <v>1060.6500000000001</v>
      </c>
      <c r="G102" s="136">
        <f>+$G$22</f>
        <v>15.15</v>
      </c>
      <c r="H102" s="131">
        <v>16068.84</v>
      </c>
      <c r="I102" s="53"/>
    </row>
    <row r="103" spans="1:48" x14ac:dyDescent="0.2">
      <c r="A103" s="65" t="s">
        <v>89</v>
      </c>
      <c r="B103" s="54" t="s">
        <v>130</v>
      </c>
      <c r="C103" s="223"/>
      <c r="D103" s="211"/>
      <c r="E103" s="211"/>
      <c r="F103" s="147">
        <v>112.94</v>
      </c>
      <c r="G103" s="136">
        <v>15.15</v>
      </c>
      <c r="H103" s="131">
        <v>1711.04</v>
      </c>
      <c r="I103" s="53"/>
    </row>
    <row r="104" spans="1:48" x14ac:dyDescent="0.2">
      <c r="A104" s="65" t="s">
        <v>89</v>
      </c>
      <c r="B104" s="186" t="s">
        <v>134</v>
      </c>
      <c r="C104" s="223"/>
      <c r="D104" s="211"/>
      <c r="E104" s="211"/>
      <c r="F104" s="147">
        <v>2156.86</v>
      </c>
      <c r="G104" s="136">
        <v>15.15</v>
      </c>
      <c r="H104" s="131">
        <v>32676.42</v>
      </c>
      <c r="I104" s="53"/>
    </row>
    <row r="105" spans="1:48" x14ac:dyDescent="0.2">
      <c r="A105" s="65" t="s">
        <v>89</v>
      </c>
      <c r="B105" s="186" t="s">
        <v>137</v>
      </c>
      <c r="C105" s="223"/>
      <c r="D105" s="211"/>
      <c r="E105" s="211"/>
      <c r="F105" s="147">
        <v>152.94</v>
      </c>
      <c r="G105" s="136">
        <v>15.15</v>
      </c>
      <c r="H105" s="131">
        <v>2317.04</v>
      </c>
      <c r="I105" s="53"/>
    </row>
    <row r="106" spans="1:48" x14ac:dyDescent="0.2">
      <c r="A106" s="65" t="s">
        <v>89</v>
      </c>
      <c r="B106" s="186" t="s">
        <v>136</v>
      </c>
      <c r="C106" s="223"/>
      <c r="D106" s="211"/>
      <c r="E106" s="211"/>
      <c r="F106" s="147">
        <v>247.96</v>
      </c>
      <c r="G106" s="136">
        <v>15.15</v>
      </c>
      <c r="H106" s="131">
        <v>3756.59</v>
      </c>
      <c r="I106" s="53"/>
    </row>
    <row r="107" spans="1:48" ht="17" thickBot="1" x14ac:dyDescent="0.25">
      <c r="A107" s="65" t="s">
        <v>89</v>
      </c>
      <c r="B107" s="180"/>
      <c r="C107" s="223"/>
      <c r="D107" s="211"/>
      <c r="E107" s="211"/>
      <c r="F107" s="191"/>
      <c r="G107" s="192"/>
      <c r="H107" s="193"/>
      <c r="I107" s="53"/>
    </row>
    <row r="108" spans="1:48" x14ac:dyDescent="0.2">
      <c r="A108" s="65"/>
      <c r="B108" s="195" t="s">
        <v>139</v>
      </c>
      <c r="C108" s="223"/>
      <c r="D108" s="211"/>
      <c r="E108" s="211"/>
      <c r="F108" s="197">
        <v>3915.62</v>
      </c>
      <c r="G108" s="194">
        <v>15.15</v>
      </c>
      <c r="H108" s="196">
        <v>59321.62</v>
      </c>
      <c r="I108" s="53"/>
    </row>
    <row r="109" spans="1:48" x14ac:dyDescent="0.2">
      <c r="A109" s="65" t="s">
        <v>48</v>
      </c>
      <c r="B109" s="188" t="s">
        <v>138</v>
      </c>
      <c r="C109" s="223"/>
      <c r="D109" s="211"/>
      <c r="E109" s="211"/>
      <c r="F109" s="189">
        <v>0</v>
      </c>
      <c r="G109" s="136">
        <f>+$G$22</f>
        <v>15.15</v>
      </c>
      <c r="H109" s="190">
        <f>A99</f>
        <v>0</v>
      </c>
      <c r="I109" s="53"/>
    </row>
    <row r="110" spans="1:48" ht="18" customHeight="1" x14ac:dyDescent="0.2">
      <c r="A110" s="112" t="s">
        <v>90</v>
      </c>
      <c r="B110" s="225"/>
      <c r="C110" s="225"/>
      <c r="D110" s="212" t="s">
        <v>140</v>
      </c>
      <c r="E110" s="213"/>
      <c r="F110" s="213"/>
      <c r="G110" s="110" t="s">
        <v>96</v>
      </c>
      <c r="H110" s="132">
        <v>857726.62</v>
      </c>
      <c r="I110" s="71"/>
    </row>
    <row r="111" spans="1:48" ht="18" customHeight="1" x14ac:dyDescent="0.2">
      <c r="A111" s="113"/>
      <c r="B111" s="111"/>
      <c r="C111" s="111"/>
      <c r="D111" s="111"/>
      <c r="E111" s="111"/>
      <c r="F111" s="111"/>
      <c r="G111" s="110" t="s">
        <v>96</v>
      </c>
      <c r="H111" s="133">
        <f>+H110/$G$22</f>
        <v>56615.618481848185</v>
      </c>
      <c r="I111" s="71"/>
    </row>
    <row r="112" spans="1:48" x14ac:dyDescent="0.2">
      <c r="A112" s="220"/>
      <c r="B112" s="221"/>
      <c r="C112" s="221"/>
      <c r="D112" s="221"/>
      <c r="E112" s="221"/>
      <c r="F112" s="221"/>
      <c r="G112" s="221"/>
      <c r="H112" s="222"/>
    </row>
    <row r="113" spans="1:48" x14ac:dyDescent="0.2">
      <c r="A113" s="198" t="s">
        <v>23</v>
      </c>
      <c r="B113" s="224"/>
      <c r="C113" s="224"/>
      <c r="D113" s="224"/>
      <c r="E113" s="224"/>
      <c r="F113" s="224"/>
      <c r="G113" s="224"/>
      <c r="H113" s="224"/>
    </row>
    <row r="114" spans="1:48" s="184" customFormat="1" ht="32" x14ac:dyDescent="0.2">
      <c r="A114" s="185" t="s">
        <v>131</v>
      </c>
      <c r="B114" s="226">
        <v>43070</v>
      </c>
      <c r="C114" s="227"/>
      <c r="D114" s="227"/>
      <c r="E114" s="227"/>
      <c r="F114" s="227"/>
      <c r="G114" s="227"/>
      <c r="H114" s="228"/>
      <c r="I114" s="182"/>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row>
    <row r="115" spans="1:48" ht="28.5" customHeight="1" x14ac:dyDescent="0.2">
      <c r="A115" s="129" t="s">
        <v>87</v>
      </c>
      <c r="B115" s="214" t="s">
        <v>132</v>
      </c>
      <c r="C115" s="215"/>
      <c r="D115" s="215"/>
      <c r="E115" s="215"/>
      <c r="F115" s="215"/>
      <c r="G115" s="215"/>
      <c r="H115" s="216"/>
    </row>
    <row r="116" spans="1:48" s="135" customFormat="1" x14ac:dyDescent="0.2">
      <c r="A116" s="64" t="s">
        <v>88</v>
      </c>
      <c r="B116" s="217" t="s">
        <v>133</v>
      </c>
      <c r="C116" s="218"/>
      <c r="D116" s="218"/>
      <c r="E116" s="218"/>
      <c r="F116" s="218"/>
      <c r="G116" s="218"/>
      <c r="H116" s="219"/>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row>
    <row r="117" spans="1:48" x14ac:dyDescent="0.2">
      <c r="A117" s="73"/>
      <c r="B117" s="70"/>
      <c r="C117" s="70"/>
      <c r="D117" s="74"/>
      <c r="E117" s="70"/>
      <c r="F117" s="70"/>
      <c r="G117" s="70"/>
      <c r="H117" s="75"/>
    </row>
    <row r="118" spans="1:48" s="70" customFormat="1" x14ac:dyDescent="0.2">
      <c r="A118" s="73"/>
      <c r="D118" s="74"/>
      <c r="H118" s="75"/>
      <c r="I118" s="72"/>
    </row>
    <row r="119" spans="1:48" s="70" customFormat="1" x14ac:dyDescent="0.2">
      <c r="A119" s="73"/>
      <c r="D119" s="74"/>
      <c r="H119" s="75"/>
      <c r="I119" s="72"/>
    </row>
    <row r="120" spans="1:48" s="70" customFormat="1" x14ac:dyDescent="0.2">
      <c r="A120" s="73"/>
      <c r="D120" s="74"/>
      <c r="H120" s="75"/>
      <c r="I120" s="72"/>
    </row>
    <row r="121" spans="1:48" s="70" customFormat="1" x14ac:dyDescent="0.2">
      <c r="A121" s="73"/>
      <c r="D121" s="74"/>
      <c r="H121" s="75"/>
      <c r="I121" s="72"/>
    </row>
    <row r="122" spans="1:48" s="70" customFormat="1" x14ac:dyDescent="0.2">
      <c r="A122" s="73"/>
      <c r="D122" s="74"/>
      <c r="H122" s="75"/>
      <c r="I122" s="72"/>
    </row>
    <row r="123" spans="1:48" s="70" customFormat="1" x14ac:dyDescent="0.2">
      <c r="D123" s="74"/>
      <c r="H123" s="75"/>
      <c r="I123" s="72"/>
    </row>
    <row r="124" spans="1:48" s="70" customFormat="1" x14ac:dyDescent="0.2">
      <c r="D124" s="74"/>
      <c r="H124" s="75"/>
      <c r="I124" s="72"/>
    </row>
    <row r="125" spans="1:48" s="70" customFormat="1" x14ac:dyDescent="0.2">
      <c r="D125" s="74"/>
      <c r="H125" s="75"/>
      <c r="I125" s="72"/>
    </row>
    <row r="126" spans="1:48" s="70" customFormat="1" x14ac:dyDescent="0.2">
      <c r="D126" s="74"/>
      <c r="H126" s="75"/>
      <c r="I126" s="72"/>
    </row>
    <row r="127" spans="1:48" s="70" customFormat="1" x14ac:dyDescent="0.2">
      <c r="D127" s="74"/>
      <c r="H127" s="75"/>
      <c r="I127" s="72"/>
    </row>
    <row r="128" spans="1:48" s="70" customFormat="1" x14ac:dyDescent="0.2">
      <c r="D128" s="74"/>
      <c r="H128" s="75"/>
      <c r="I128" s="72"/>
    </row>
    <row r="129" spans="1:9" s="70" customFormat="1" x14ac:dyDescent="0.2">
      <c r="D129" s="74"/>
      <c r="H129" s="75"/>
      <c r="I129" s="72"/>
    </row>
    <row r="130" spans="1:9" s="70" customFormat="1" x14ac:dyDescent="0.2">
      <c r="D130" s="74"/>
      <c r="H130" s="75"/>
      <c r="I130" s="72"/>
    </row>
    <row r="131" spans="1:9" s="70" customFormat="1" ht="12" customHeight="1" x14ac:dyDescent="0.2">
      <c r="D131" s="74"/>
      <c r="H131" s="75"/>
      <c r="I131" s="72"/>
    </row>
    <row r="132" spans="1:9" s="70" customFormat="1" x14ac:dyDescent="0.2">
      <c r="D132" s="74"/>
      <c r="H132" s="75"/>
      <c r="I132" s="72"/>
    </row>
    <row r="133" spans="1:9" s="70" customFormat="1" x14ac:dyDescent="0.2">
      <c r="D133" s="74"/>
      <c r="H133" s="75"/>
      <c r="I133" s="72"/>
    </row>
    <row r="134" spans="1:9" s="70" customFormat="1" x14ac:dyDescent="0.2">
      <c r="D134" s="74"/>
      <c r="H134" s="75"/>
      <c r="I134" s="72"/>
    </row>
    <row r="135" spans="1:9" s="70" customFormat="1" x14ac:dyDescent="0.2">
      <c r="D135" s="74"/>
      <c r="H135" s="75"/>
      <c r="I135" s="72"/>
    </row>
    <row r="136" spans="1:9" s="70" customFormat="1" x14ac:dyDescent="0.2">
      <c r="D136" s="74"/>
      <c r="H136" s="75"/>
      <c r="I136" s="72"/>
    </row>
    <row r="137" spans="1:9" s="70" customFormat="1" x14ac:dyDescent="0.2">
      <c r="A137" s="204" t="s">
        <v>122</v>
      </c>
      <c r="B137" s="205"/>
      <c r="C137" s="205"/>
      <c r="D137" s="205"/>
      <c r="E137" s="205"/>
      <c r="F137" s="205"/>
      <c r="G137" s="205"/>
      <c r="H137" s="205"/>
      <c r="I137" s="72"/>
    </row>
    <row r="138" spans="1:9" s="70" customFormat="1" x14ac:dyDescent="0.2">
      <c r="A138" s="205"/>
      <c r="B138" s="205"/>
      <c r="C138" s="205"/>
      <c r="D138" s="205"/>
      <c r="E138" s="205"/>
      <c r="F138" s="205"/>
      <c r="G138" s="205"/>
      <c r="H138" s="205"/>
      <c r="I138" s="72"/>
    </row>
    <row r="139" spans="1:9" s="70" customFormat="1" x14ac:dyDescent="0.2">
      <c r="A139" s="205"/>
      <c r="B139" s="205"/>
      <c r="C139" s="205"/>
      <c r="D139" s="205"/>
      <c r="E139" s="205"/>
      <c r="F139" s="205"/>
      <c r="G139" s="205"/>
      <c r="H139" s="205"/>
      <c r="I139" s="72"/>
    </row>
    <row r="140" spans="1:9" s="70" customFormat="1" x14ac:dyDescent="0.2">
      <c r="A140" s="205"/>
      <c r="B140" s="205"/>
      <c r="C140" s="205"/>
      <c r="D140" s="205"/>
      <c r="E140" s="205"/>
      <c r="F140" s="205"/>
      <c r="G140" s="205"/>
      <c r="H140" s="205"/>
      <c r="I140" s="72"/>
    </row>
    <row r="141" spans="1:9" s="70" customFormat="1" x14ac:dyDescent="0.2">
      <c r="A141" s="205"/>
      <c r="B141" s="205"/>
      <c r="C141" s="205"/>
      <c r="D141" s="205"/>
      <c r="E141" s="205"/>
      <c r="F141" s="205"/>
      <c r="G141" s="205"/>
      <c r="H141" s="205"/>
      <c r="I141" s="72"/>
    </row>
    <row r="142" spans="1:9" s="70" customFormat="1" x14ac:dyDescent="0.2">
      <c r="A142" s="205"/>
      <c r="B142" s="205"/>
      <c r="C142" s="205"/>
      <c r="D142" s="205"/>
      <c r="E142" s="205"/>
      <c r="F142" s="205"/>
      <c r="G142" s="205"/>
      <c r="H142" s="205"/>
      <c r="I142" s="72"/>
    </row>
    <row r="143" spans="1:9" s="70" customFormat="1" x14ac:dyDescent="0.2">
      <c r="D143" s="74"/>
      <c r="H143" s="75"/>
      <c r="I143" s="72"/>
    </row>
    <row r="144" spans="1:9" s="70" customFormat="1" x14ac:dyDescent="0.2">
      <c r="D144" s="74"/>
      <c r="H144" s="75"/>
      <c r="I144" s="72"/>
    </row>
    <row r="145" spans="4:9" s="70" customFormat="1" x14ac:dyDescent="0.2">
      <c r="D145" s="74"/>
      <c r="H145" s="75"/>
      <c r="I145" s="72"/>
    </row>
    <row r="146" spans="4:9" s="70" customFormat="1" x14ac:dyDescent="0.2">
      <c r="D146" s="74"/>
      <c r="H146" s="75"/>
      <c r="I146" s="72"/>
    </row>
    <row r="147" spans="4:9" s="70" customFormat="1" x14ac:dyDescent="0.2">
      <c r="D147" s="74"/>
      <c r="H147" s="75"/>
      <c r="I147" s="72"/>
    </row>
    <row r="148" spans="4:9" s="70" customFormat="1" x14ac:dyDescent="0.2">
      <c r="D148" s="74"/>
      <c r="H148" s="75"/>
      <c r="I148" s="72"/>
    </row>
    <row r="149" spans="4:9" s="70" customFormat="1" x14ac:dyDescent="0.2">
      <c r="D149" s="74"/>
      <c r="H149" s="75"/>
      <c r="I149" s="72"/>
    </row>
    <row r="150" spans="4:9" s="70" customFormat="1" x14ac:dyDescent="0.2">
      <c r="D150" s="74"/>
      <c r="H150" s="75"/>
      <c r="I150" s="72"/>
    </row>
    <row r="151" spans="4:9" s="70" customFormat="1" x14ac:dyDescent="0.2">
      <c r="D151" s="74"/>
      <c r="H151" s="75"/>
      <c r="I151" s="72"/>
    </row>
    <row r="152" spans="4:9" s="70" customFormat="1" x14ac:dyDescent="0.2">
      <c r="D152" s="74"/>
      <c r="H152" s="75"/>
      <c r="I152" s="72"/>
    </row>
    <row r="153" spans="4:9" s="70" customFormat="1" x14ac:dyDescent="0.2">
      <c r="D153" s="74"/>
      <c r="H153" s="75"/>
      <c r="I153" s="72"/>
    </row>
    <row r="154" spans="4:9" s="70" customFormat="1" x14ac:dyDescent="0.2">
      <c r="D154" s="74"/>
      <c r="H154" s="75"/>
      <c r="I154" s="72"/>
    </row>
    <row r="155" spans="4:9" s="70" customFormat="1" x14ac:dyDescent="0.2">
      <c r="D155" s="74"/>
      <c r="H155" s="75"/>
      <c r="I155" s="72"/>
    </row>
    <row r="156" spans="4:9" s="70" customFormat="1" x14ac:dyDescent="0.2">
      <c r="D156" s="74"/>
      <c r="H156" s="75"/>
      <c r="I156" s="72"/>
    </row>
    <row r="157" spans="4:9" s="70" customFormat="1" x14ac:dyDescent="0.2">
      <c r="D157" s="74"/>
      <c r="H157" s="75"/>
      <c r="I157" s="72"/>
    </row>
    <row r="158" spans="4:9" s="70" customFormat="1" x14ac:dyDescent="0.2">
      <c r="D158" s="74"/>
      <c r="H158" s="75"/>
      <c r="I158" s="72"/>
    </row>
    <row r="159" spans="4:9" s="70" customFormat="1" x14ac:dyDescent="0.2">
      <c r="D159" s="74"/>
      <c r="H159" s="75"/>
      <c r="I159" s="72"/>
    </row>
    <row r="160" spans="4:9" s="70" customFormat="1" x14ac:dyDescent="0.2">
      <c r="D160" s="74"/>
      <c r="H160" s="75"/>
      <c r="I160" s="72"/>
    </row>
    <row r="161" spans="4:9" s="70" customFormat="1" x14ac:dyDescent="0.2">
      <c r="D161" s="74"/>
      <c r="H161" s="75"/>
      <c r="I161" s="72"/>
    </row>
    <row r="162" spans="4:9" s="70" customFormat="1" x14ac:dyDescent="0.2">
      <c r="D162" s="74"/>
      <c r="H162" s="75"/>
      <c r="I162" s="72"/>
    </row>
    <row r="163" spans="4:9" s="70" customFormat="1" x14ac:dyDescent="0.2">
      <c r="D163" s="74"/>
      <c r="H163" s="75"/>
      <c r="I163" s="72"/>
    </row>
    <row r="164" spans="4:9" s="70" customFormat="1" x14ac:dyDescent="0.2">
      <c r="D164" s="74"/>
      <c r="H164" s="75"/>
      <c r="I164" s="72"/>
    </row>
    <row r="165" spans="4:9" s="70" customFormat="1" x14ac:dyDescent="0.2">
      <c r="D165" s="74"/>
      <c r="H165" s="75"/>
      <c r="I165" s="72"/>
    </row>
    <row r="166" spans="4:9" s="70" customFormat="1" x14ac:dyDescent="0.2">
      <c r="D166" s="74"/>
      <c r="H166" s="75"/>
      <c r="I166" s="72"/>
    </row>
    <row r="167" spans="4:9" s="70" customFormat="1" x14ac:dyDescent="0.2">
      <c r="D167" s="74"/>
      <c r="H167" s="75"/>
      <c r="I167" s="72"/>
    </row>
    <row r="168" spans="4:9" s="70" customFormat="1" x14ac:dyDescent="0.2">
      <c r="D168" s="74"/>
      <c r="H168" s="75"/>
      <c r="I168" s="72"/>
    </row>
    <row r="169" spans="4:9" s="70" customFormat="1" x14ac:dyDescent="0.2">
      <c r="D169" s="74"/>
      <c r="H169" s="75"/>
      <c r="I169" s="72"/>
    </row>
    <row r="170" spans="4:9" s="70" customFormat="1" x14ac:dyDescent="0.2">
      <c r="D170" s="74"/>
      <c r="H170" s="75"/>
      <c r="I170" s="72"/>
    </row>
    <row r="171" spans="4:9" s="70" customFormat="1" x14ac:dyDescent="0.2">
      <c r="D171" s="74"/>
      <c r="H171" s="75"/>
      <c r="I171" s="72"/>
    </row>
    <row r="172" spans="4:9" s="70" customFormat="1" x14ac:dyDescent="0.2">
      <c r="D172" s="74"/>
      <c r="H172" s="75"/>
      <c r="I172" s="72"/>
    </row>
    <row r="173" spans="4:9" s="70" customFormat="1" x14ac:dyDescent="0.2">
      <c r="D173" s="74"/>
      <c r="H173" s="75"/>
      <c r="I173" s="72"/>
    </row>
    <row r="174" spans="4:9" s="70" customFormat="1" x14ac:dyDescent="0.2">
      <c r="D174" s="74"/>
      <c r="H174" s="75"/>
      <c r="I174" s="72"/>
    </row>
    <row r="175" spans="4:9" s="70" customFormat="1" x14ac:dyDescent="0.2">
      <c r="D175" s="74"/>
      <c r="H175" s="75"/>
      <c r="I175" s="72"/>
    </row>
    <row r="176" spans="4:9" s="70" customFormat="1" x14ac:dyDescent="0.2">
      <c r="D176" s="74"/>
      <c r="H176" s="75"/>
      <c r="I176" s="72"/>
    </row>
    <row r="177" spans="4:9" s="70" customFormat="1" x14ac:dyDescent="0.2">
      <c r="D177" s="74"/>
      <c r="H177" s="75"/>
      <c r="I177" s="72"/>
    </row>
    <row r="178" spans="4:9" s="70" customFormat="1" x14ac:dyDescent="0.2">
      <c r="D178" s="74"/>
      <c r="H178" s="75"/>
      <c r="I178" s="72"/>
    </row>
    <row r="179" spans="4:9" s="70" customFormat="1" x14ac:dyDescent="0.2">
      <c r="D179" s="74"/>
      <c r="H179" s="75"/>
      <c r="I179" s="72"/>
    </row>
    <row r="180" spans="4:9" s="70" customFormat="1" x14ac:dyDescent="0.2">
      <c r="D180" s="74"/>
      <c r="H180" s="75"/>
      <c r="I180" s="72"/>
    </row>
    <row r="181" spans="4:9" s="70" customFormat="1" x14ac:dyDescent="0.2">
      <c r="D181" s="74"/>
      <c r="H181" s="75"/>
      <c r="I181" s="72"/>
    </row>
    <row r="182" spans="4:9" s="70" customFormat="1" x14ac:dyDescent="0.2">
      <c r="D182" s="74"/>
      <c r="H182" s="75"/>
      <c r="I182" s="72"/>
    </row>
    <row r="183" spans="4:9" s="70" customFormat="1" x14ac:dyDescent="0.2">
      <c r="D183" s="74"/>
      <c r="H183" s="75"/>
      <c r="I183" s="72"/>
    </row>
    <row r="184" spans="4:9" s="70" customFormat="1" x14ac:dyDescent="0.2">
      <c r="D184" s="74"/>
      <c r="H184" s="75"/>
      <c r="I184" s="72"/>
    </row>
    <row r="185" spans="4:9" s="70" customFormat="1" x14ac:dyDescent="0.2">
      <c r="D185" s="74"/>
      <c r="H185" s="75"/>
      <c r="I185" s="72"/>
    </row>
    <row r="186" spans="4:9" s="70" customFormat="1" x14ac:dyDescent="0.2">
      <c r="D186" s="74"/>
      <c r="H186" s="75"/>
      <c r="I186" s="72"/>
    </row>
    <row r="187" spans="4:9" s="70" customFormat="1" x14ac:dyDescent="0.2">
      <c r="D187" s="74"/>
      <c r="H187" s="75"/>
      <c r="I187" s="72"/>
    </row>
    <row r="188" spans="4:9" s="70" customFormat="1" x14ac:dyDescent="0.2">
      <c r="D188" s="74"/>
      <c r="H188" s="75"/>
      <c r="I188" s="72"/>
    </row>
    <row r="189" spans="4:9" s="70" customFormat="1" x14ac:dyDescent="0.2">
      <c r="D189" s="74"/>
      <c r="H189" s="75"/>
      <c r="I189" s="72"/>
    </row>
    <row r="190" spans="4:9" s="70" customFormat="1" x14ac:dyDescent="0.2">
      <c r="D190" s="74"/>
      <c r="H190" s="75"/>
      <c r="I190" s="72"/>
    </row>
    <row r="191" spans="4:9" s="70" customFormat="1" x14ac:dyDescent="0.2">
      <c r="D191" s="74"/>
      <c r="H191" s="75"/>
      <c r="I191" s="72"/>
    </row>
    <row r="192" spans="4:9" s="70" customFormat="1" x14ac:dyDescent="0.2">
      <c r="D192" s="74"/>
      <c r="H192" s="75"/>
      <c r="I192" s="72"/>
    </row>
    <row r="193" spans="4:9" s="70" customFormat="1" x14ac:dyDescent="0.2">
      <c r="D193" s="74"/>
      <c r="H193" s="75"/>
      <c r="I193" s="72"/>
    </row>
    <row r="194" spans="4:9" s="70" customFormat="1" x14ac:dyDescent="0.2">
      <c r="D194" s="74"/>
      <c r="H194" s="75"/>
      <c r="I194" s="72"/>
    </row>
    <row r="195" spans="4:9" s="70" customFormat="1" x14ac:dyDescent="0.2">
      <c r="D195" s="74"/>
      <c r="H195" s="75"/>
      <c r="I195" s="72"/>
    </row>
    <row r="196" spans="4:9" s="70" customFormat="1" x14ac:dyDescent="0.2">
      <c r="D196" s="74"/>
      <c r="H196" s="75"/>
      <c r="I196" s="72"/>
    </row>
    <row r="197" spans="4:9" s="70" customFormat="1" x14ac:dyDescent="0.2">
      <c r="D197" s="74"/>
      <c r="H197" s="75"/>
      <c r="I197" s="72"/>
    </row>
    <row r="198" spans="4:9" s="70" customFormat="1" x14ac:dyDescent="0.2">
      <c r="D198" s="74"/>
      <c r="H198" s="75"/>
      <c r="I198" s="72"/>
    </row>
    <row r="199" spans="4:9" s="70" customFormat="1" x14ac:dyDescent="0.2">
      <c r="D199" s="74"/>
      <c r="H199" s="75"/>
      <c r="I199" s="72"/>
    </row>
    <row r="200" spans="4:9" s="70" customFormat="1" x14ac:dyDescent="0.2">
      <c r="D200" s="74"/>
      <c r="H200" s="75"/>
      <c r="I200" s="72"/>
    </row>
    <row r="201" spans="4:9" s="70" customFormat="1" x14ac:dyDescent="0.2">
      <c r="D201" s="74"/>
      <c r="H201" s="75"/>
      <c r="I201" s="72"/>
    </row>
    <row r="202" spans="4:9" s="70" customFormat="1" x14ac:dyDescent="0.2">
      <c r="D202" s="74"/>
      <c r="H202" s="75"/>
      <c r="I202" s="72"/>
    </row>
    <row r="203" spans="4:9" s="70" customFormat="1" x14ac:dyDescent="0.2">
      <c r="D203" s="74"/>
      <c r="H203" s="75"/>
      <c r="I203" s="72"/>
    </row>
    <row r="204" spans="4:9" s="70" customFormat="1" x14ac:dyDescent="0.2">
      <c r="D204" s="74"/>
      <c r="H204" s="75"/>
      <c r="I204" s="72"/>
    </row>
    <row r="205" spans="4:9" s="70" customFormat="1" x14ac:dyDescent="0.2">
      <c r="D205" s="74"/>
      <c r="H205" s="75"/>
      <c r="I205" s="72"/>
    </row>
    <row r="206" spans="4:9" s="70" customFormat="1" x14ac:dyDescent="0.2">
      <c r="D206" s="74"/>
      <c r="H206" s="75"/>
      <c r="I206" s="72"/>
    </row>
    <row r="207" spans="4:9" s="70" customFormat="1" x14ac:dyDescent="0.2">
      <c r="D207" s="74"/>
      <c r="H207" s="75"/>
      <c r="I207" s="72"/>
    </row>
    <row r="208" spans="4:9" s="70" customFormat="1" x14ac:dyDescent="0.2">
      <c r="D208" s="74"/>
      <c r="H208" s="75"/>
      <c r="I208" s="72"/>
    </row>
    <row r="209" spans="4:9" s="70" customFormat="1" x14ac:dyDescent="0.2">
      <c r="D209" s="74"/>
      <c r="H209" s="75"/>
      <c r="I209" s="72"/>
    </row>
    <row r="210" spans="4:9" s="70" customFormat="1" x14ac:dyDescent="0.2">
      <c r="D210" s="74"/>
      <c r="H210" s="75"/>
      <c r="I210" s="72"/>
    </row>
    <row r="211" spans="4:9" s="70" customFormat="1" x14ac:dyDescent="0.2">
      <c r="D211" s="74"/>
      <c r="H211" s="75"/>
      <c r="I211" s="72"/>
    </row>
    <row r="212" spans="4:9" s="70" customFormat="1" x14ac:dyDescent="0.2">
      <c r="D212" s="74"/>
      <c r="H212" s="75"/>
      <c r="I212" s="72"/>
    </row>
    <row r="213" spans="4:9" s="70" customFormat="1" x14ac:dyDescent="0.2">
      <c r="D213" s="74"/>
      <c r="H213" s="75"/>
      <c r="I213" s="72"/>
    </row>
    <row r="214" spans="4:9" s="70" customFormat="1" x14ac:dyDescent="0.2">
      <c r="D214" s="74"/>
      <c r="H214" s="75"/>
      <c r="I214" s="72"/>
    </row>
    <row r="215" spans="4:9" s="70" customFormat="1" x14ac:dyDescent="0.2">
      <c r="D215" s="74"/>
      <c r="H215" s="75"/>
      <c r="I215" s="72"/>
    </row>
    <row r="216" spans="4:9" s="70" customFormat="1" x14ac:dyDescent="0.2">
      <c r="D216" s="74"/>
      <c r="H216" s="75"/>
      <c r="I216" s="72"/>
    </row>
    <row r="217" spans="4:9" s="70" customFormat="1" x14ac:dyDescent="0.2">
      <c r="D217" s="74"/>
      <c r="H217" s="75"/>
      <c r="I217" s="72"/>
    </row>
    <row r="218" spans="4:9" s="70" customFormat="1" x14ac:dyDescent="0.2">
      <c r="D218" s="74"/>
      <c r="H218" s="75"/>
      <c r="I218" s="72"/>
    </row>
    <row r="219" spans="4:9" s="70" customFormat="1" x14ac:dyDescent="0.2">
      <c r="D219" s="74"/>
      <c r="H219" s="75"/>
      <c r="I219" s="72"/>
    </row>
    <row r="220" spans="4:9" s="70" customFormat="1" x14ac:dyDescent="0.2">
      <c r="D220" s="74"/>
      <c r="H220" s="75"/>
      <c r="I220" s="72"/>
    </row>
    <row r="221" spans="4:9" s="70" customFormat="1" x14ac:dyDescent="0.2">
      <c r="D221" s="74"/>
      <c r="H221" s="75"/>
      <c r="I221" s="72"/>
    </row>
    <row r="222" spans="4:9" s="70" customFormat="1" x14ac:dyDescent="0.2">
      <c r="D222" s="74"/>
      <c r="H222" s="75"/>
      <c r="I222" s="72"/>
    </row>
    <row r="223" spans="4:9" s="70" customFormat="1" x14ac:dyDescent="0.2">
      <c r="D223" s="74"/>
      <c r="H223" s="75"/>
      <c r="I223" s="72"/>
    </row>
    <row r="224" spans="4:9" s="70" customFormat="1" x14ac:dyDescent="0.2">
      <c r="D224" s="74"/>
      <c r="H224" s="75"/>
      <c r="I224" s="72"/>
    </row>
    <row r="225" spans="4:9" s="70" customFormat="1" x14ac:dyDescent="0.2">
      <c r="D225" s="74"/>
      <c r="H225" s="75"/>
      <c r="I225" s="72"/>
    </row>
    <row r="226" spans="4:9" s="70" customFormat="1" x14ac:dyDescent="0.2">
      <c r="D226" s="74"/>
      <c r="H226" s="75"/>
      <c r="I226" s="72"/>
    </row>
    <row r="227" spans="4:9" s="70" customFormat="1" x14ac:dyDescent="0.2">
      <c r="D227" s="74"/>
      <c r="H227" s="75"/>
      <c r="I227" s="72"/>
    </row>
    <row r="228" spans="4:9" s="70" customFormat="1" x14ac:dyDescent="0.2">
      <c r="D228" s="74"/>
      <c r="H228" s="75"/>
      <c r="I228" s="72"/>
    </row>
    <row r="229" spans="4:9" s="70" customFormat="1" x14ac:dyDescent="0.2">
      <c r="D229" s="74"/>
      <c r="H229" s="75"/>
      <c r="I229" s="72"/>
    </row>
    <row r="230" spans="4:9" s="70" customFormat="1" x14ac:dyDescent="0.2">
      <c r="D230" s="74"/>
      <c r="H230" s="75"/>
      <c r="I230" s="72"/>
    </row>
    <row r="231" spans="4:9" s="70" customFormat="1" x14ac:dyDescent="0.2">
      <c r="D231" s="74"/>
      <c r="H231" s="75"/>
      <c r="I231" s="72"/>
    </row>
    <row r="232" spans="4:9" s="70" customFormat="1" x14ac:dyDescent="0.2">
      <c r="D232" s="74"/>
      <c r="H232" s="75"/>
      <c r="I232" s="72"/>
    </row>
    <row r="233" spans="4:9" s="70" customFormat="1" x14ac:dyDescent="0.2">
      <c r="D233" s="74"/>
      <c r="H233" s="75"/>
      <c r="I233" s="72"/>
    </row>
    <row r="234" spans="4:9" s="70" customFormat="1" x14ac:dyDescent="0.2">
      <c r="D234" s="74"/>
      <c r="H234" s="75"/>
      <c r="I234" s="72"/>
    </row>
    <row r="235" spans="4:9" s="70" customFormat="1" x14ac:dyDescent="0.2">
      <c r="D235" s="74"/>
      <c r="H235" s="75"/>
      <c r="I235" s="72"/>
    </row>
    <row r="236" spans="4:9" s="70" customFormat="1" x14ac:dyDescent="0.2">
      <c r="D236" s="74"/>
      <c r="H236" s="75"/>
      <c r="I236" s="72"/>
    </row>
    <row r="237" spans="4:9" s="70" customFormat="1" x14ac:dyDescent="0.2">
      <c r="D237" s="74"/>
      <c r="H237" s="75"/>
      <c r="I237" s="72"/>
    </row>
    <row r="238" spans="4:9" s="70" customFormat="1" x14ac:dyDescent="0.2">
      <c r="D238" s="74"/>
      <c r="H238" s="75"/>
      <c r="I238" s="72"/>
    </row>
    <row r="239" spans="4:9" s="70" customFormat="1" x14ac:dyDescent="0.2">
      <c r="D239" s="74"/>
      <c r="H239" s="75"/>
      <c r="I239" s="72"/>
    </row>
    <row r="240" spans="4:9" s="70" customFormat="1" x14ac:dyDescent="0.2">
      <c r="D240" s="74"/>
      <c r="H240" s="75"/>
      <c r="I240" s="72"/>
    </row>
    <row r="241" spans="4:9" s="70" customFormat="1" x14ac:dyDescent="0.2">
      <c r="D241" s="74"/>
      <c r="H241" s="75"/>
      <c r="I241" s="72"/>
    </row>
    <row r="242" spans="4:9" s="70" customFormat="1" x14ac:dyDescent="0.2">
      <c r="D242" s="74"/>
      <c r="H242" s="75"/>
      <c r="I242" s="72"/>
    </row>
    <row r="243" spans="4:9" s="70" customFormat="1" x14ac:dyDescent="0.2">
      <c r="D243" s="74"/>
      <c r="H243" s="75"/>
      <c r="I243" s="72"/>
    </row>
    <row r="244" spans="4:9" s="70" customFormat="1" x14ac:dyDescent="0.2">
      <c r="D244" s="74"/>
      <c r="H244" s="75"/>
      <c r="I244" s="72"/>
    </row>
    <row r="245" spans="4:9" s="70" customFormat="1" x14ac:dyDescent="0.2">
      <c r="D245" s="74"/>
      <c r="H245" s="75"/>
      <c r="I245" s="72"/>
    </row>
    <row r="246" spans="4:9" s="70" customFormat="1" x14ac:dyDescent="0.2">
      <c r="D246" s="74"/>
      <c r="H246" s="75"/>
      <c r="I246" s="72"/>
    </row>
    <row r="247" spans="4:9" s="70" customFormat="1" x14ac:dyDescent="0.2">
      <c r="D247" s="74"/>
      <c r="H247" s="75"/>
      <c r="I247" s="72"/>
    </row>
    <row r="248" spans="4:9" s="70" customFormat="1" x14ac:dyDescent="0.2">
      <c r="D248" s="74"/>
      <c r="H248" s="75"/>
      <c r="I248" s="72"/>
    </row>
    <row r="249" spans="4:9" s="70" customFormat="1" x14ac:dyDescent="0.2">
      <c r="D249" s="74"/>
      <c r="H249" s="75"/>
      <c r="I249" s="72"/>
    </row>
    <row r="250" spans="4:9" s="70" customFormat="1" x14ac:dyDescent="0.2">
      <c r="D250" s="74"/>
      <c r="H250" s="75"/>
      <c r="I250" s="72"/>
    </row>
    <row r="251" spans="4:9" s="70" customFormat="1" x14ac:dyDescent="0.2">
      <c r="D251" s="74"/>
      <c r="H251" s="75"/>
      <c r="I251" s="72"/>
    </row>
    <row r="252" spans="4:9" s="70" customFormat="1" x14ac:dyDescent="0.2">
      <c r="D252" s="74"/>
      <c r="H252" s="75"/>
      <c r="I252" s="72"/>
    </row>
    <row r="253" spans="4:9" s="70" customFormat="1" x14ac:dyDescent="0.2">
      <c r="D253" s="74"/>
      <c r="H253" s="75"/>
      <c r="I253" s="72"/>
    </row>
  </sheetData>
  <mergeCells count="33">
    <mergeCell ref="A2:B2"/>
    <mergeCell ref="A1:H1"/>
    <mergeCell ref="D25:F25"/>
    <mergeCell ref="A21:H21"/>
    <mergeCell ref="B23:H24"/>
    <mergeCell ref="C2:D2"/>
    <mergeCell ref="D12:D14"/>
    <mergeCell ref="B12:B14"/>
    <mergeCell ref="C12:C14"/>
    <mergeCell ref="A12:A14"/>
    <mergeCell ref="A18:H18"/>
    <mergeCell ref="D97:F97"/>
    <mergeCell ref="B97:C97"/>
    <mergeCell ref="B25:C25"/>
    <mergeCell ref="A26:H26"/>
    <mergeCell ref="B28:H28"/>
    <mergeCell ref="A20:H20"/>
    <mergeCell ref="C101:C109"/>
    <mergeCell ref="B113:H113"/>
    <mergeCell ref="B110:C110"/>
    <mergeCell ref="B114:H114"/>
    <mergeCell ref="D32:F32"/>
    <mergeCell ref="A19:H19"/>
    <mergeCell ref="G12:G14"/>
    <mergeCell ref="A137:H142"/>
    <mergeCell ref="A37:B37"/>
    <mergeCell ref="F12:F14"/>
    <mergeCell ref="D101:E109"/>
    <mergeCell ref="D110:F110"/>
    <mergeCell ref="B115:H115"/>
    <mergeCell ref="B116:H116"/>
    <mergeCell ref="A112:H112"/>
    <mergeCell ref="A99:H99"/>
  </mergeCells>
  <hyperlinks>
    <hyperlink ref="B10" r:id="rId1"/>
    <hyperlink ref="B11" r:id="rId2"/>
  </hyperlinks>
  <pageMargins left="0.23622047244094491" right="0.23622047244094491" top="0.55118110236220474" bottom="0.15748031496062992" header="0.31496062992125984" footer="0.11811023622047245"/>
  <pageSetup paperSize="9" scale="90" orientation="landscape"/>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6640625" defaultRowHeight="13"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baseColWidth="10" defaultColWidth="8.6640625" defaultRowHeight="13" x14ac:dyDescent="0.15"/>
  <cols>
    <col min="1" max="1" width="1.1640625" customWidth="1"/>
    <col min="2" max="2" width="64.5" customWidth="1"/>
    <col min="3" max="3" width="1.5" customWidth="1"/>
    <col min="4" max="4" width="5.5" customWidth="1"/>
    <col min="5" max="6" width="16" customWidth="1"/>
  </cols>
  <sheetData>
    <row r="1" spans="2:6" x14ac:dyDescent="0.15">
      <c r="B1" s="158" t="s">
        <v>106</v>
      </c>
      <c r="C1" s="158"/>
      <c r="D1" s="162"/>
      <c r="E1" s="162"/>
      <c r="F1" s="162"/>
    </row>
    <row r="2" spans="2:6" x14ac:dyDescent="0.15">
      <c r="B2" s="158" t="s">
        <v>107</v>
      </c>
      <c r="C2" s="158"/>
      <c r="D2" s="162"/>
      <c r="E2" s="162"/>
      <c r="F2" s="162"/>
    </row>
    <row r="3" spans="2:6" x14ac:dyDescent="0.15">
      <c r="B3" s="159"/>
      <c r="C3" s="159"/>
      <c r="D3" s="163"/>
      <c r="E3" s="163"/>
      <c r="F3" s="163"/>
    </row>
    <row r="4" spans="2:6" ht="39" x14ac:dyDescent="0.15">
      <c r="B4" s="159" t="s">
        <v>108</v>
      </c>
      <c r="C4" s="159"/>
      <c r="D4" s="163"/>
      <c r="E4" s="163"/>
      <c r="F4" s="163"/>
    </row>
    <row r="5" spans="2:6" x14ac:dyDescent="0.15">
      <c r="B5" s="159"/>
      <c r="C5" s="159"/>
      <c r="D5" s="163"/>
      <c r="E5" s="163"/>
      <c r="F5" s="163"/>
    </row>
    <row r="6" spans="2:6" x14ac:dyDescent="0.15">
      <c r="B6" s="158" t="s">
        <v>109</v>
      </c>
      <c r="C6" s="158"/>
      <c r="D6" s="162"/>
      <c r="E6" s="162" t="s">
        <v>110</v>
      </c>
      <c r="F6" s="162" t="s">
        <v>111</v>
      </c>
    </row>
    <row r="7" spans="2:6" ht="14" thickBot="1" x14ac:dyDescent="0.2">
      <c r="B7" s="159"/>
      <c r="C7" s="159"/>
      <c r="D7" s="163"/>
      <c r="E7" s="163"/>
      <c r="F7" s="163"/>
    </row>
    <row r="8" spans="2:6" ht="40" thickBot="1" x14ac:dyDescent="0.2">
      <c r="B8" s="160" t="s">
        <v>112</v>
      </c>
      <c r="C8" s="161"/>
      <c r="D8" s="164"/>
      <c r="E8" s="164">
        <v>1</v>
      </c>
      <c r="F8" s="165" t="s">
        <v>113</v>
      </c>
    </row>
    <row r="9" spans="2:6" x14ac:dyDescent="0.15">
      <c r="B9" s="159"/>
      <c r="C9" s="159"/>
      <c r="D9" s="163"/>
      <c r="E9" s="163"/>
      <c r="F9" s="163"/>
    </row>
    <row r="10" spans="2:6" x14ac:dyDescent="0.15">
      <c r="B10" s="159"/>
      <c r="C10" s="159"/>
      <c r="D10" s="163"/>
      <c r="E10" s="163"/>
      <c r="F10" s="16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ALTO 75 + 100% KIT</vt:lpstr>
      <vt:lpstr>Sheet1</vt:lpstr>
      <vt:lpstr>Compatibility Report</vt:lpstr>
    </vt:vector>
  </TitlesOfParts>
  <Company>Direct Fly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 Fly</dc:creator>
  <cp:lastModifiedBy>Webo</cp:lastModifiedBy>
  <cp:lastPrinted>2017-07-06T06:52:00Z</cp:lastPrinted>
  <dcterms:created xsi:type="dcterms:W3CDTF">2005-02-22T15:39:49Z</dcterms:created>
  <dcterms:modified xsi:type="dcterms:W3CDTF">2017-09-05T15:29:20Z</dcterms:modified>
</cp:coreProperties>
</file>